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0"/>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fn.SINGLE" hidden="1">#NAME?</definedName>
    <definedName name="_xlnm.Print_Area" localSheetId="3">'CF Report IND method'!$A$1:$I$81</definedName>
    <definedName name="_xlnm.Print_Area" localSheetId="4">'Report on Change in Capital'!$A$1:$L$53</definedName>
  </definedNames>
  <calcPr fullCalcOnLoad="1"/>
</workbook>
</file>

<file path=xl/sharedStrings.xml><?xml version="1.0" encoding="utf-8"?>
<sst xmlns="http://schemas.openxmlformats.org/spreadsheetml/2006/main" count="735" uniqueCount="633">
  <si>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</si>
  <si>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</si>
  <si>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</si>
  <si>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</si>
  <si>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</si>
  <si>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</si>
  <si>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</si>
  <si>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</si>
  <si>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</si>
  <si>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</si>
  <si>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</si>
  <si>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</si>
  <si>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</si>
  <si>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</si>
  <si>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</si>
  <si>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</si>
  <si>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</si>
  <si>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</si>
  <si>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</si>
  <si>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</si>
  <si>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</si>
  <si>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</si>
  <si>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</si>
  <si>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</si>
  <si>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</si>
  <si>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</si>
  <si>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</si>
  <si>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</si>
  <si>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</si>
  <si>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</si>
  <si>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</si>
  <si>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</si>
  <si>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</si>
  <si>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</si>
  <si>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</si>
  <si>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</si>
  <si>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</si>
  <si>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</si>
  <si>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</si>
  <si>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</si>
  <si>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</si>
  <si>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</si>
  <si>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</si>
  <si>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</si>
  <si>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</si>
  <si>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</si>
  <si>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</si>
  <si>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</si>
  <si>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</si>
  <si>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</si>
  <si>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</si>
  <si>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</si>
  <si>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</si>
  <si>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</si>
  <si>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</si>
  <si>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</si>
  <si>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</si>
  <si>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</si>
  <si>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</si>
  <si>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</si>
  <si>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</si>
  <si>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</si>
  <si>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</si>
  <si>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</si>
  <si>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</si>
  <si>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</si>
  <si>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</si>
  <si>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</si>
  <si>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</si>
  <si>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</si>
  <si>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</si>
  <si>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</si>
  <si>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</si>
  <si>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</si>
  <si>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</si>
  <si>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</si>
  <si>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</si>
  <si>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</si>
  <si>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</si>
  <si>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</si>
  <si>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</si>
  <si>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</si>
  <si>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</si>
  <si>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</si>
  <si>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</si>
  <si>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</si>
  <si>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</si>
  <si>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</si>
  <si>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</si>
  <si>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</si>
  <si>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</si>
  <si>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</si>
  <si>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</si>
  <si>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</si>
  <si>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</si>
  <si>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</si>
  <si>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</si>
  <si>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</si>
  <si>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</si>
  <si>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</si>
  <si>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</si>
  <si>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</si>
  <si>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</si>
  <si>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</si>
  <si>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</si>
  <si>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</si>
  <si>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</si>
  <si>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</si>
  <si>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</si>
  <si>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</si>
  <si>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</si>
  <si>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</si>
  <si>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</si>
  <si>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</si>
  <si>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</si>
  <si>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</si>
  <si>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</si>
  <si>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</si>
  <si>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</si>
  <si>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</si>
  <si>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</si>
  <si>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</si>
  <si>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</si>
  <si>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</si>
  <si>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</si>
  <si>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</si>
  <si>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</si>
  <si>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</si>
  <si>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</si>
  <si>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</si>
  <si>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</si>
  <si>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</si>
  <si>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</si>
  <si>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</si>
  <si>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</si>
  <si>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</si>
  <si>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</si>
  <si>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</si>
  <si>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</si>
  <si>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</si>
  <si>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</si>
  <si>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</si>
  <si>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</si>
  <si>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</si>
  <si>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</si>
  <si>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</si>
  <si>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</si>
  <si>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</si>
  <si>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</si>
  <si>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</si>
  <si>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</si>
  <si>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</si>
  <si>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</si>
  <si>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</si>
  <si>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</si>
  <si>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</si>
  <si>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</si>
  <si>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</si>
  <si>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</si>
  <si>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</si>
  <si>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</si>
  <si>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</si>
  <si>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</si>
  <si>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</si>
  <si>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</si>
  <si>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</si>
  <si>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</si>
  <si>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</si>
  <si>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</si>
  <si>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</si>
  <si>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</si>
  <si>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</si>
  <si>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</si>
  <si>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</si>
  <si>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</si>
  <si>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</si>
  <si>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</si>
  <si>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</si>
  <si>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</si>
  <si>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</si>
  <si>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</si>
  <si>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</si>
  <si>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</si>
  <si>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</si>
  <si>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</si>
  <si>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</si>
  <si>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</si>
  <si>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</si>
  <si>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</si>
  <si>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</si>
  <si>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</si>
  <si>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</si>
  <si>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</si>
  <si>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</si>
  <si>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</si>
  <si>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</si>
  <si>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</si>
  <si>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</si>
  <si>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</si>
  <si>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</si>
  <si>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</si>
  <si>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</si>
  <si>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</si>
  <si>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</si>
  <si>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</si>
  <si>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</si>
  <si>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</si>
  <si>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</si>
  <si>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</si>
  <si>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</si>
  <si>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</si>
  <si>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</si>
  <si>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</si>
  <si>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</si>
  <si>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</si>
  <si>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</si>
  <si>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</si>
  <si>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</si>
  <si>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</si>
  <si>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</si>
  <si>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</si>
  <si>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</si>
  <si>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</si>
  <si>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</si>
  <si>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</si>
  <si>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</si>
  <si>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</si>
  <si>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</si>
  <si>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</si>
  <si>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</si>
  <si>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</si>
  <si>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</si>
  <si>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</si>
  <si>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</si>
  <si>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</si>
  <si>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</si>
  <si>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</si>
  <si>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</si>
  <si>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</si>
  <si>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</si>
  <si>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</si>
  <si>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</si>
  <si>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</si>
  <si>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</si>
  <si>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</si>
  <si>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</si>
  <si>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</si>
  <si>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</si>
  <si>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</si>
  <si>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</si>
  <si>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</si>
  <si>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</si>
  <si>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</si>
  <si>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</si>
  <si>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</si>
  <si>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</si>
  <si>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</si>
  <si>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</si>
  <si>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</si>
  <si>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</si>
  <si>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</si>
  <si>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</si>
  <si>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</si>
  <si>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</si>
  <si>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</si>
  <si>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</si>
  <si>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</si>
  <si>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</si>
  <si>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</si>
  <si>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</si>
  <si>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</si>
  <si>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</si>
  <si>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</si>
  <si>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</si>
  <si>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</si>
  <si>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</si>
  <si>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</si>
  <si>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</si>
  <si>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</si>
  <si>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</si>
  <si>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</si>
  <si>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</si>
  <si>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</si>
  <si>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</si>
  <si>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</si>
  <si>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</si>
  <si>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</si>
  <si>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</si>
  <si>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</si>
  <si>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</si>
  <si>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</si>
  <si>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</si>
  <si>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</si>
  <si>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</si>
  <si>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</si>
  <si>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</si>
  <si>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</si>
  <si>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</si>
  <si>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</si>
  <si>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</si>
  <si>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</si>
  <si>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</si>
  <si>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</si>
  <si>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</si>
  <si>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</si>
  <si>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</si>
  <si>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</si>
  <si>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</si>
  <si>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</si>
  <si>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</si>
  <si>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</si>
  <si>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</si>
  <si>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</si>
  <si>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</si>
  <si>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</si>
  <si>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</si>
  <si>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</si>
  <si>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</si>
  <si>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</si>
  <si>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</si>
  <si>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</si>
  <si>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</si>
  <si>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</si>
  <si>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</si>
  <si>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</si>
  <si>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</si>
  <si>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</si>
  <si>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</si>
  <si>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</si>
  <si>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</si>
  <si>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</si>
  <si>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</si>
  <si>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</si>
  <si>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</si>
  <si>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</si>
  <si>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</si>
  <si>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</si>
  <si>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</si>
  <si>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</si>
  <si>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</si>
  <si>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</si>
  <si>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</si>
  <si>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</si>
  <si>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</si>
  <si>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</si>
  <si>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</si>
  <si>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</si>
  <si>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</si>
  <si>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</si>
  <si>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</si>
  <si>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</si>
  <si>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</si>
  <si>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</si>
  <si>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</si>
  <si>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</si>
  <si>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</si>
  <si>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</si>
  <si>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</si>
  <si>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</si>
  <si>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</si>
  <si>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</si>
  <si>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</si>
  <si>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</si>
  <si>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</si>
  <si>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</si>
  <si>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</si>
  <si>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</si>
  <si>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</si>
  <si>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</si>
  <si>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</si>
  <si>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</si>
  <si>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</si>
  <si>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</si>
  <si>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</si>
  <si>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</si>
  <si>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</si>
  <si>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</si>
  <si>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</si>
  <si>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</si>
  <si>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</si>
  <si>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</si>
  <si>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</si>
  <si>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</si>
  <si>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</si>
  <si>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</si>
  <si>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</si>
  <si>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</si>
  <si>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</si>
  <si>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</si>
  <si>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</si>
  <si>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</si>
  <si>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</si>
  <si>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</si>
  <si>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</si>
  <si>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</si>
  <si>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</si>
  <si>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</si>
  <si>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</si>
  <si>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</si>
  <si>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</si>
  <si>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</si>
  <si>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</si>
  <si>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</si>
  <si>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</si>
  <si>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</si>
  <si>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</si>
  <si>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</si>
  <si>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</si>
  <si>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</si>
  <si>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</si>
  <si>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</si>
  <si>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</si>
  <si>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</si>
  <si>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</si>
  <si>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</si>
  <si>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</si>
  <si>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</si>
  <si>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</si>
  <si>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</si>
  <si>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</si>
  <si>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</si>
  <si>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</si>
  <si>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</si>
  <si>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</si>
  <si>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</si>
  <si>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</si>
  <si>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</si>
  <si>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</si>
  <si>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</si>
  <si>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</si>
  <si>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</si>
  <si>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</si>
  <si>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</si>
  <si>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</si>
  <si>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</si>
  <si>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</si>
  <si>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</si>
  <si>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</si>
  <si>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</si>
  <si>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</si>
  <si>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</si>
  <si>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</si>
  <si>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</si>
  <si>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</si>
  <si>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</si>
  <si>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</si>
  <si>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</si>
  <si>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</si>
  <si>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</si>
  <si>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</si>
  <si>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</si>
  <si>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</si>
  <si>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</si>
  <si>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</si>
  <si>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</si>
  <si>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</si>
  <si>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</si>
  <si>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</si>
  <si>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</si>
  <si>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</si>
  <si>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</si>
  <si>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</si>
  <si>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</si>
  <si>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</si>
  <si>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</si>
  <si>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</si>
  <si>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</si>
  <si>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</si>
  <si>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</si>
  <si>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</si>
  <si>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</si>
  <si>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</si>
  <si>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</si>
  <si>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</si>
  <si>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</si>
  <si>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</si>
  <si>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</si>
  <si>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</si>
  <si>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</si>
  <si>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</si>
  <si>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</si>
  <si>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</si>
  <si>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</si>
  <si>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</si>
  <si>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</si>
  <si>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</si>
  <si>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</si>
  <si>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</si>
  <si>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</si>
  <si>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</si>
  <si>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</si>
  <si>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</si>
  <si>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</si>
  <si>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</si>
  <si>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</si>
  <si>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</si>
  <si>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</si>
  <si>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</si>
  <si>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</si>
  <si>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</si>
  <si>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</si>
  <si>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</si>
  <si>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</si>
  <si>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</si>
  <si>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</si>
  <si>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</si>
  <si>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</si>
  <si>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</si>
  <si>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</si>
  <si>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</si>
  <si>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</si>
  <si>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</si>
  <si>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</si>
  <si>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</si>
  <si>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</si>
  <si>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</si>
  <si>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</si>
  <si>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</si>
  <si>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</si>
  <si>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</si>
  <si>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</si>
  <si>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</si>
  <si>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</si>
  <si>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</si>
  <si>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</si>
  <si>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</si>
  <si>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</si>
  <si>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</si>
  <si>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</si>
  <si>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</si>
  <si>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</si>
  <si>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</si>
  <si>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</si>
  <si>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</si>
  <si>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</si>
  <si>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</si>
  <si>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</si>
  <si>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</si>
  <si>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</si>
  <si>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</si>
  <si>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</si>
  <si>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</si>
  <si>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</si>
  <si>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</si>
  <si>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</si>
  <si>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</si>
  <si>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</si>
  <si>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</si>
  <si>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</si>
  <si>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</si>
  <si>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</si>
  <si>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</si>
  <si>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</si>
  <si>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</si>
  <si>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</si>
  <si>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</si>
  <si>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</si>
  <si>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</si>
  <si>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</si>
  <si>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</si>
  <si>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</si>
  <si>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</si>
  <si>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</si>
  <si>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</si>
  <si>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</si>
  <si>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</si>
  <si>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</si>
  <si>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</si>
  <si>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</si>
  <si>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</si>
  <si>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</si>
  <si>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</si>
  <si>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</si>
  <si>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</si>
  <si>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</si>
  <si>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</si>
  <si>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</si>
  <si>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</si>
  <si>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</si>
  <si>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</si>
  <si>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</si>
  <si>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</si>
  <si>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</si>
  <si>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</si>
  <si>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</si>
  <si>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</si>
  <si>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</si>
  <si>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</si>
  <si>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</si>
  <si>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</si>
  <si>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</si>
  <si>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</si>
  <si>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</si>
  <si>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</si>
  <si>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</si>
  <si>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</si>
  <si>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</si>
  <si>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</si>
  <si>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</si>
  <si>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</si>
  <si>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</si>
  <si>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</si>
  <si>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</si>
  <si>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Acting Director of Issuer:</t>
  </si>
  <si>
    <t>Deloitte d.o.o., Sarajevo</t>
  </si>
  <si>
    <t xml:space="preserve"> CEO</t>
  </si>
  <si>
    <t>CEO</t>
  </si>
  <si>
    <t xml:space="preserve">Iznos tekuće godina </t>
  </si>
  <si>
    <t xml:space="preserve">Iznos predhodne godine </t>
  </si>
  <si>
    <t xml:space="preserve">Nedim Uzunović - CEO;                                                                                                                                                                                                                                                                      Adnan Hadžić -  Director of Finance;                         Mirela Spahić - Director of Operations                                                                                                                                                                          </t>
  </si>
  <si>
    <t>Number of shares: 8.596.256 ordinary shares and 
441.431 shares to employees; Nominal value: 10,00 BAM</t>
  </si>
  <si>
    <t>- Business entity Bosnalijek Ltd. Beograd 100%                   - Bosnalijek Ltd. Moskva  100%                                          - BL Pharma Deutschland GmbH 100%                                                               - Bosnalijek Ltd. Croatia 100%                                                 - Bosnalijek DOOEL Skopje 100%                                             - Pharmamed Ltd. 30%                                                                 - Brench office  Croatia                                                               - Brench office Montenegro                                                        -  Brench office Serbia                                                                 - Brench office Russia                                                                  -  Brench office Moldova                                                             - Brench office FYR Macedonia                                                    - Brench office Kosovo                                                                 - Brench office Albania                                                                - Brench office Ukraine</t>
  </si>
  <si>
    <t>2 branches in BiH,
 5 companies abroad, 
9 missions abroad</t>
  </si>
  <si>
    <t>Haris Jahić                                                                                                                                  Mirzet Ribić                                                                     Edis Boloban</t>
  </si>
  <si>
    <t xml:space="preserve">Bernadin Alagić - president, member up to 25.03.                                             Edin Dizdar  - member up to 27.05; president up to 25.03.;
Mirna Sijerčić - member up to 27.05;                                           Vedad Tuzović - member;                                            Nedim Rizvanović - member;                                        Madžid Avdagić - member from 27.05.;                      Samir Telibečirović - member from 27.05.                                                                                                                                              </t>
  </si>
  <si>
    <t xml:space="preserve">Supervisory board:  Bernadin Alagić - president from 25.03., member up to 25.03. - 0 and 0                              Vedad Tuzović - member 1000 and 1000;                           Nedim Rizvanović - member 0 and 0;                                                               Madžid Avdagić - member from 27.05. - 0 and 0        Samir Telibečirović - member from 27.05. - 1077 and 1077         Edin Dizdar - President up to 25.03., member up to 27.05. - 3.690 (at the beginning of period) and 0 (at the end of period);                                                                                                                       
                Mirna Sijerčić - member up to 27.05. - 1.845 and 1.845;                                                                                                                                         
Menagement board: Nedim Uzunović - CEO 43.450 and 43.450;                                                                                  -   Adnan Hadžić - Executive director for finance 23.000 and 23.000;                                                                            Mirela Spahić -  Executive Director of Operations 19.000 and 19.000                                                                                                                                                                                                     </t>
  </si>
  <si>
    <t xml:space="preserve">                                                                                                                           KBC Euro Credit Capital (MLT) - 23,67%                        AS HOLDING. (BIH) – 15,56%   
 Sberbank dd BiH - 10,72%                                              The Economic and Social Development Fund - 7,60%    Jamp s.r.o. - 6,61%</t>
  </si>
  <si>
    <t>Sarajevo 27.05.2021.</t>
  </si>
  <si>
    <t>1) Decision on the election of working bodies of the Assembly                                                                           2) Decision on the adoption of the Annual Report for 2020                                                                            3) Decision on the distribution of profits and payment of dividends for 2020                                      4) Decision on the election of the external auditor for 2021                                                                             5) Decision on dismissal of the Supervisory Board 6) Decision on election of members of the Supervisory Board                                                            7) Decision on Approval of contracts with members of the Supervisory Board</t>
  </si>
  <si>
    <t xml:space="preserve">a) Decision on the distribution of profits and payment of dividends for 2020    </t>
  </si>
  <si>
    <t xml:space="preserve">  Dividends paid in the period from 01.01. until 31.12.2021. in the amount of  4.714.892,71 BAM</t>
  </si>
  <si>
    <t>Elvira Šabić</t>
  </si>
  <si>
    <t>from 01.01. to 31.12.2021.</t>
  </si>
  <si>
    <t>22.03.2022</t>
  </si>
  <si>
    <t>In Sarajevo on 22.03.2022</t>
  </si>
  <si>
    <t>on 31.12.2021</t>
  </si>
  <si>
    <t>for the period from 01.01.to 31.12.2021</t>
  </si>
  <si>
    <t>for the period ending on 31.12.2021.</t>
  </si>
  <si>
    <t>1. Situation on 31.12.2019.</t>
  </si>
  <si>
    <t>4. Rerepresented situation on  31. 12. 2019. or on 01.01.2020.  (901±902±903)</t>
  </si>
  <si>
    <t>15. Rerepresented situation on 31. 12. 2020. or on 01.01.2021</t>
  </si>
  <si>
    <r>
      <t xml:space="preserve">12. Situation on 31. 12. 2020 </t>
    </r>
    <r>
      <rPr>
        <i/>
        <sz val="10"/>
        <rFont val="Times New Roman"/>
        <family val="1"/>
      </rPr>
      <t>(904±905±906±907±908±909-910+911)</t>
    </r>
  </si>
  <si>
    <t>23. Situation as of 31.12.2021</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</si>
</sst>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0\ &quot;KM&quot;;\-#,##0\ &quot;KM&quot;"/>
    <numFmt numFmtId="173" formatCode="#,##0\ &quot;KM&quot;;[Red]\-#,##0\ &quot;KM&quot;"/>
    <numFmt numFmtId="174" formatCode="#,##0.00\ &quot;KM&quot;;\-#,##0.00\ &quot;KM&quot;"/>
    <numFmt numFmtId="175" formatCode="#,##0.00\ &quot;KM&quot;;[Red]\-#,##0.00\ &quot;KM&quot;"/>
    <numFmt numFmtId="176" formatCode="_-* #,##0\ &quot;KM&quot;_-;\-* #,##0\ &quot;KM&quot;_-;_-* &quot;-&quot;\ &quot;KM&quot;_-;_-@_-"/>
    <numFmt numFmtId="177" formatCode="_-* #,##0\ _K_M_-;\-* #,##0\ _K_M_-;_-* &quot;-&quot;\ _K_M_-;_-@_-"/>
    <numFmt numFmtId="178" formatCode="_-* #,##0.00\ &quot;KM&quot;_-;\-* #,##0.00\ &quot;KM&quot;_-;_-* &quot;-&quot;??\ &quot;KM&quot;_-;_-@_-"/>
    <numFmt numFmtId="179" formatCode="_-* #,##0.00\ _K_M_-;\-* #,##0.00\ _K_M_-;_-* &quot;-&quot;??\ _K_M_-;_-@_-"/>
    <numFmt numFmtId="180" formatCode="#,##0\ _k_n"/>
    <numFmt numFmtId="181" formatCode="_(* #,##0.00_);_(* \(#,##0\);_(* &quot;-&quot;??_);_(@_)"/>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s>
  <fonts count="51">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i/>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CRO_Dutch"/>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RO_Dutch"/>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212121"/>
      <name val="Inheri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right/>
      <top/>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bottom style="dotted"/>
    </border>
    <border>
      <left style="thin"/>
      <right>
        <color indexed="63"/>
      </right>
      <top style="dotted"/>
      <bottom style="dotted"/>
    </border>
    <border>
      <left>
        <color indexed="63"/>
      </left>
      <right style="thin"/>
      <top style="dotted"/>
      <bottom style="dotted"/>
    </border>
    <border>
      <left style="thin"/>
      <right/>
      <top style="double"/>
      <bottom style="hair"/>
    </border>
    <border>
      <left/>
      <right/>
      <top style="double"/>
      <bottom style="hair"/>
    </border>
    <border>
      <left/>
      <right style="thin"/>
      <top style="double"/>
      <bottom style="hair"/>
    </border>
    <border>
      <left style="thin"/>
      <right/>
      <top style="thin"/>
      <bottom style="double"/>
    </border>
    <border>
      <left/>
      <right/>
      <top style="thin"/>
      <bottom style="double"/>
    </border>
    <border>
      <left/>
      <right style="thin"/>
      <top style="thin"/>
      <bottom style="double"/>
    </border>
    <border>
      <left/>
      <right style="thin"/>
      <top style="thin"/>
      <bottom/>
    </border>
    <border>
      <left/>
      <right style="thin"/>
      <top/>
      <bottom/>
    </border>
    <border>
      <left style="thin"/>
      <right style="thin"/>
      <top style="thin"/>
      <bottom style="double"/>
    </border>
    <border>
      <left/>
      <right/>
      <top style="double"/>
      <bottom/>
    </border>
    <border>
      <left style="thin"/>
      <right style="thin"/>
      <top style="double"/>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5" fillId="31" borderId="6" applyFill="0" applyAlignment="0">
      <protection/>
    </xf>
    <xf numFmtId="0" fontId="44" fillId="0" borderId="7" applyNumberFormat="0" applyFill="0" applyAlignment="0" applyProtection="0"/>
    <xf numFmtId="0" fontId="45"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313">
    <xf numFmtId="0" fontId="0" fillId="0" borderId="0" xfId="0" applyAlignment="1">
      <alignment/>
    </xf>
    <xf numFmtId="0" fontId="2" fillId="0" borderId="0" xfId="0" applyFont="1" applyAlignment="1">
      <alignment/>
    </xf>
    <xf numFmtId="0" fontId="4" fillId="0" borderId="11" xfId="58" applyFont="1" applyFill="1" applyBorder="1" applyAlignment="1">
      <alignment horizontal="right"/>
      <protection/>
    </xf>
    <xf numFmtId="0" fontId="4" fillId="0" borderId="12" xfId="58"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9" applyFont="1" applyBorder="1" applyAlignment="1">
      <alignment vertical="center"/>
      <protection/>
    </xf>
    <xf numFmtId="0" fontId="6" fillId="0" borderId="0" xfId="59" applyFont="1" applyAlignment="1">
      <alignment horizontal="left" vertical="center"/>
      <protection/>
    </xf>
    <xf numFmtId="0" fontId="7" fillId="0" borderId="0" xfId="0" applyFont="1" applyAlignment="1">
      <alignment horizontal="left" vertical="center"/>
    </xf>
    <xf numFmtId="0" fontId="7" fillId="0" borderId="0" xfId="59" applyFont="1" applyAlignment="1">
      <alignment horizontal="left" vertical="center"/>
      <protection/>
    </xf>
    <xf numFmtId="0" fontId="4" fillId="0" borderId="0" xfId="59" applyFont="1" applyAlignment="1">
      <alignment horizontal="left" vertical="center"/>
      <protection/>
    </xf>
    <xf numFmtId="0" fontId="7"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8" applyFont="1" applyBorder="1">
      <alignment/>
      <protection/>
    </xf>
    <xf numFmtId="0" fontId="4" fillId="0" borderId="0" xfId="58" applyFont="1" applyFill="1" applyAlignment="1">
      <alignment horizontal="right"/>
      <protection/>
    </xf>
    <xf numFmtId="0" fontId="4" fillId="0" borderId="0" xfId="58" applyFont="1" applyBorder="1" applyAlignment="1">
      <alignment horizontal="center"/>
      <protection/>
    </xf>
    <xf numFmtId="0" fontId="4" fillId="0" borderId="0" xfId="0" applyFont="1" applyAlignment="1">
      <alignment/>
    </xf>
    <xf numFmtId="0" fontId="2" fillId="34"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right"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2" xfId="0" applyFont="1" applyFill="1" applyBorder="1" applyAlignment="1">
      <alignment horizontal="center" vertical="top" wrapText="1"/>
    </xf>
    <xf numFmtId="0" fontId="4" fillId="31" borderId="18" xfId="0" applyFont="1" applyFill="1" applyBorder="1" applyAlignment="1">
      <alignment vertical="top" wrapText="1"/>
    </xf>
    <xf numFmtId="0" fontId="4" fillId="0" borderId="23" xfId="0" applyFont="1" applyBorder="1" applyAlignment="1">
      <alignment horizontal="center" vertical="top" wrapText="1"/>
    </xf>
    <xf numFmtId="0" fontId="4" fillId="0" borderId="18" xfId="0" applyFont="1" applyBorder="1" applyAlignment="1">
      <alignment horizontal="center" vertical="top" wrapText="1"/>
    </xf>
    <xf numFmtId="0" fontId="4" fillId="0" borderId="18"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0" xfId="0" applyNumberFormat="1" applyFont="1" applyBorder="1" applyAlignment="1">
      <alignment horizontal="right"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4" fillId="0" borderId="0" xfId="58"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9" applyFont="1" applyAlignment="1">
      <alignment horizontal="left" vertical="center" wrapText="1"/>
      <protection/>
    </xf>
    <xf numFmtId="0" fontId="7" fillId="0" borderId="0" xfId="0" applyFont="1" applyAlignment="1">
      <alignment horizontal="left" vertical="center" wrapText="1"/>
    </xf>
    <xf numFmtId="0" fontId="7" fillId="0" borderId="0" xfId="59" applyFont="1" applyAlignment="1">
      <alignment horizontal="left" vertical="center" wrapText="1"/>
      <protection/>
    </xf>
    <xf numFmtId="0" fontId="7" fillId="0" borderId="0" xfId="0" applyNumberFormat="1" applyFont="1" applyBorder="1" applyAlignment="1">
      <alignment vertical="center"/>
    </xf>
    <xf numFmtId="0" fontId="6" fillId="0" borderId="0" xfId="59" applyFont="1" applyBorder="1" applyAlignment="1">
      <alignment horizontal="left" vertical="center"/>
      <protection/>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180" fontId="4" fillId="0" borderId="11" xfId="0" applyNumberFormat="1" applyFont="1" applyBorder="1" applyAlignment="1">
      <alignment horizontal="right" vertical="top" wrapText="1"/>
    </xf>
    <xf numFmtId="180" fontId="2" fillId="0" borderId="11" xfId="0" applyNumberFormat="1" applyFont="1" applyBorder="1" applyAlignment="1">
      <alignment horizontal="right" vertical="top" wrapText="1"/>
    </xf>
    <xf numFmtId="180"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82" fontId="2" fillId="35" borderId="11" xfId="0" applyNumberFormat="1" applyFont="1" applyFill="1" applyBorder="1" applyAlignment="1">
      <alignment horizontal="right" vertical="top" wrapText="1"/>
    </xf>
    <xf numFmtId="3" fontId="2" fillId="0" borderId="11" xfId="0" applyNumberFormat="1" applyFont="1" applyBorder="1" applyAlignment="1">
      <alignment horizontal="right" vertical="top" wrapText="1"/>
    </xf>
    <xf numFmtId="182" fontId="4" fillId="0" borderId="11" xfId="0" applyNumberFormat="1" applyFont="1" applyBorder="1" applyAlignment="1">
      <alignment horizontal="right"/>
    </xf>
    <xf numFmtId="182" fontId="2" fillId="0" borderId="11" xfId="0" applyNumberFormat="1" applyFont="1" applyBorder="1" applyAlignment="1">
      <alignment horizontal="right"/>
    </xf>
    <xf numFmtId="182" fontId="2" fillId="0" borderId="0" xfId="0" applyNumberFormat="1" applyFont="1" applyBorder="1" applyAlignment="1">
      <alignment vertical="top" wrapText="1"/>
    </xf>
    <xf numFmtId="180" fontId="4" fillId="0" borderId="11" xfId="0" applyNumberFormat="1" applyFont="1" applyBorder="1" applyAlignment="1">
      <alignment horizontal="center"/>
    </xf>
    <xf numFmtId="180" fontId="2" fillId="0" borderId="0" xfId="0" applyNumberFormat="1" applyFont="1" applyAlignment="1">
      <alignment/>
    </xf>
    <xf numFmtId="182" fontId="2" fillId="0" borderId="0" xfId="0" applyNumberFormat="1" applyFont="1" applyAlignment="1">
      <alignment/>
    </xf>
    <xf numFmtId="14" fontId="7"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3" fontId="2" fillId="0" borderId="0" xfId="0" applyNumberFormat="1" applyFont="1" applyAlignment="1">
      <alignment/>
    </xf>
    <xf numFmtId="0" fontId="50" fillId="0" borderId="0" xfId="0" applyFont="1" applyAlignment="1">
      <alignment horizontal="center" vertical="center"/>
    </xf>
    <xf numFmtId="0" fontId="7" fillId="0" borderId="0" xfId="59" applyNumberFormat="1" applyFont="1" applyAlignment="1">
      <alignment horizontal="left" vertical="center"/>
      <protection/>
    </xf>
    <xf numFmtId="0" fontId="2" fillId="0" borderId="24" xfId="0" applyNumberFormat="1" applyFont="1" applyBorder="1" applyAlignment="1">
      <alignment horizontal="center" vertical="center"/>
    </xf>
    <xf numFmtId="0" fontId="2" fillId="0" borderId="25" xfId="0" applyFont="1" applyBorder="1" applyAlignment="1">
      <alignment vertical="center" wrapText="1"/>
    </xf>
    <xf numFmtId="0" fontId="2" fillId="0" borderId="6" xfId="0" applyFont="1" applyBorder="1" applyAlignment="1">
      <alignment vertical="center" wrapText="1"/>
    </xf>
    <xf numFmtId="0" fontId="2" fillId="0" borderId="25" xfId="59" applyNumberFormat="1" applyFont="1" applyBorder="1" applyAlignment="1">
      <alignment horizontal="center" vertical="center"/>
      <protection/>
    </xf>
    <xf numFmtId="0" fontId="2" fillId="0" borderId="26" xfId="59" applyNumberFormat="1" applyFont="1" applyBorder="1" applyAlignment="1">
      <alignment horizontal="center" vertical="center"/>
      <protection/>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7" xfId="59" applyNumberFormat="1" applyFont="1" applyBorder="1" applyAlignment="1">
      <alignment horizontal="center" vertical="center" wrapText="1"/>
      <protection/>
    </xf>
    <xf numFmtId="0" fontId="2" fillId="0" borderId="29" xfId="59" applyNumberFormat="1" applyFont="1" applyBorder="1" applyAlignment="1">
      <alignment horizontal="center" vertical="center" wrapText="1"/>
      <protection/>
    </xf>
    <xf numFmtId="0" fontId="4" fillId="0" borderId="30" xfId="58" applyFont="1" applyBorder="1" applyAlignment="1">
      <alignment horizontal="center" vertical="center"/>
      <protection/>
    </xf>
    <xf numFmtId="0" fontId="2" fillId="0" borderId="24" xfId="59" applyNumberFormat="1" applyFont="1" applyBorder="1" applyAlignment="1">
      <alignment horizontal="center" vertical="center"/>
      <protection/>
    </xf>
    <xf numFmtId="0" fontId="4" fillId="0" borderId="25" xfId="0" applyFont="1" applyBorder="1" applyAlignment="1">
      <alignment vertical="center" wrapText="1"/>
    </xf>
    <xf numFmtId="0" fontId="4" fillId="0" borderId="6" xfId="0" applyFont="1" applyBorder="1" applyAlignment="1">
      <alignment vertical="center" wrapText="1"/>
    </xf>
    <xf numFmtId="0" fontId="2" fillId="0" borderId="25" xfId="59" applyNumberFormat="1" applyFont="1" applyBorder="1" applyAlignment="1">
      <alignment horizontal="center" vertical="center" wrapText="1"/>
      <protection/>
    </xf>
    <xf numFmtId="0" fontId="2" fillId="0" borderId="26" xfId="59" applyNumberFormat="1" applyFont="1" applyBorder="1" applyAlignment="1">
      <alignment horizontal="center" vertical="center" wrapText="1"/>
      <protection/>
    </xf>
    <xf numFmtId="0" fontId="11" fillId="0" borderId="31" xfId="58" applyFont="1" applyBorder="1" applyAlignment="1">
      <alignment horizontal="center" vertical="center" wrapText="1"/>
      <protection/>
    </xf>
    <xf numFmtId="0" fontId="11" fillId="0" borderId="32" xfId="58" applyFont="1" applyBorder="1" applyAlignment="1">
      <alignment horizontal="center" vertical="center" wrapText="1"/>
      <protection/>
    </xf>
    <xf numFmtId="49" fontId="2" fillId="0" borderId="25" xfId="59" applyNumberFormat="1" applyFont="1" applyBorder="1" applyAlignment="1">
      <alignment horizontal="center" vertical="center" wrapText="1"/>
      <protection/>
    </xf>
    <xf numFmtId="49" fontId="2" fillId="0" borderId="26" xfId="59" applyNumberFormat="1" applyFont="1" applyBorder="1" applyAlignment="1">
      <alignment horizontal="center" vertical="center" wrapText="1"/>
      <protection/>
    </xf>
    <xf numFmtId="3" fontId="2" fillId="0" borderId="25" xfId="59" applyNumberFormat="1" applyFont="1" applyBorder="1" applyAlignment="1">
      <alignment horizontal="center" vertical="center"/>
      <protection/>
    </xf>
    <xf numFmtId="0" fontId="2" fillId="0" borderId="26" xfId="59" applyFont="1" applyBorder="1" applyAlignment="1">
      <alignment horizontal="center" vertical="center"/>
      <protection/>
    </xf>
    <xf numFmtId="0" fontId="2" fillId="0" borderId="25" xfId="59" applyFont="1" applyBorder="1" applyAlignment="1">
      <alignment vertical="center" wrapText="1"/>
      <protection/>
    </xf>
    <xf numFmtId="0" fontId="2" fillId="0" borderId="6" xfId="59" applyFont="1" applyBorder="1" applyAlignment="1">
      <alignment vertical="center" wrapText="1"/>
      <protection/>
    </xf>
    <xf numFmtId="0" fontId="42" fillId="0" borderId="25" xfId="53" applyNumberFormat="1" applyBorder="1" applyAlignment="1" applyProtection="1">
      <alignment horizontal="center" vertical="center"/>
      <protection/>
    </xf>
    <xf numFmtId="0" fontId="2" fillId="0" borderId="25" xfId="59" applyFont="1" applyBorder="1" applyAlignment="1">
      <alignment horizontal="center" vertical="center"/>
      <protection/>
    </xf>
    <xf numFmtId="0" fontId="4" fillId="0" borderId="33" xfId="0" applyFont="1" applyBorder="1" applyAlignment="1">
      <alignment vertical="center" wrapText="1"/>
    </xf>
    <xf numFmtId="0" fontId="4" fillId="0" borderId="34" xfId="0" applyFont="1" applyBorder="1" applyAlignment="1">
      <alignment vertical="center" wrapText="1"/>
    </xf>
    <xf numFmtId="0" fontId="6" fillId="0" borderId="33" xfId="59" applyNumberFormat="1" applyFont="1" applyBorder="1" applyAlignment="1">
      <alignment horizontal="center" vertical="center"/>
      <protection/>
    </xf>
    <xf numFmtId="0" fontId="6" fillId="0" borderId="35" xfId="59" applyNumberFormat="1" applyFont="1" applyBorder="1" applyAlignment="1">
      <alignment horizontal="center" vertical="center"/>
      <protection/>
    </xf>
    <xf numFmtId="0" fontId="4" fillId="0" borderId="25" xfId="59" applyFont="1" applyBorder="1" applyAlignment="1">
      <alignment vertical="center" wrapText="1"/>
      <protection/>
    </xf>
    <xf numFmtId="0" fontId="4" fillId="0" borderId="6" xfId="59" applyFont="1" applyBorder="1" applyAlignment="1">
      <alignment vertical="center" wrapText="1"/>
      <protection/>
    </xf>
    <xf numFmtId="0" fontId="6" fillId="0" borderId="25" xfId="59" applyNumberFormat="1" applyFont="1" applyBorder="1" applyAlignment="1">
      <alignment horizontal="center" vertical="center"/>
      <protection/>
    </xf>
    <xf numFmtId="0" fontId="6" fillId="0" borderId="26" xfId="59" applyNumberFormat="1" applyFont="1" applyBorder="1" applyAlignment="1">
      <alignment horizontal="center" vertical="center"/>
      <protection/>
    </xf>
    <xf numFmtId="0" fontId="4" fillId="0" borderId="0" xfId="59" applyFont="1" applyBorder="1" applyAlignment="1">
      <alignment horizontal="center" vertical="center"/>
      <protection/>
    </xf>
    <xf numFmtId="0" fontId="4" fillId="0" borderId="0" xfId="59" applyFont="1" applyFill="1" applyAlignment="1">
      <alignment horizontal="right" vertical="center"/>
      <protection/>
    </xf>
    <xf numFmtId="0" fontId="4" fillId="0" borderId="17" xfId="59" applyFont="1" applyBorder="1" applyAlignment="1">
      <alignment horizontal="center" vertical="center"/>
      <protection/>
    </xf>
    <xf numFmtId="0" fontId="4" fillId="36" borderId="36" xfId="59" applyFont="1" applyFill="1" applyBorder="1" applyAlignment="1">
      <alignment horizontal="center" vertical="center"/>
      <protection/>
    </xf>
    <xf numFmtId="0" fontId="4" fillId="36" borderId="37" xfId="59" applyFont="1" applyFill="1" applyBorder="1" applyAlignment="1">
      <alignment horizontal="center" vertical="center"/>
      <protection/>
    </xf>
    <xf numFmtId="0" fontId="4" fillId="36" borderId="38" xfId="59" applyFont="1" applyFill="1" applyBorder="1" applyAlignment="1">
      <alignment horizontal="center" vertical="center"/>
      <protection/>
    </xf>
    <xf numFmtId="0" fontId="2" fillId="0" borderId="11" xfId="0" applyFont="1" applyBorder="1" applyAlignment="1">
      <alignment horizontal="left" vertical="top" wrapText="1"/>
    </xf>
    <xf numFmtId="0" fontId="4" fillId="0" borderId="11" xfId="0" applyFont="1" applyBorder="1" applyAlignment="1">
      <alignment horizontal="lef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0" fontId="2" fillId="0" borderId="19" xfId="0" applyFont="1" applyBorder="1" applyAlignment="1">
      <alignment horizontal="center" vertical="top" wrapText="1"/>
    </xf>
    <xf numFmtId="0" fontId="4" fillId="0" borderId="13" xfId="0" applyFont="1" applyBorder="1" applyAlignment="1">
      <alignment horizontal="left" vertical="top" wrapText="1"/>
    </xf>
    <xf numFmtId="0" fontId="4" fillId="0" borderId="39" xfId="0" applyFont="1" applyBorder="1" applyAlignment="1">
      <alignment horizontal="left" vertical="top" wrapText="1"/>
    </xf>
    <xf numFmtId="0" fontId="2" fillId="0" borderId="21" xfId="0" applyFont="1" applyBorder="1" applyAlignment="1">
      <alignment horizontal="center" vertical="top" wrapText="1"/>
    </xf>
    <xf numFmtId="0" fontId="2" fillId="0" borderId="18" xfId="0" applyFont="1" applyBorder="1" applyAlignment="1">
      <alignment horizontal="left" vertical="top" wrapText="1"/>
    </xf>
    <xf numFmtId="0" fontId="2" fillId="0" borderId="20" xfId="0" applyFont="1" applyBorder="1" applyAlignment="1">
      <alignment horizontal="center" vertical="top" wrapText="1"/>
    </xf>
    <xf numFmtId="0" fontId="2" fillId="0" borderId="16" xfId="0" applyFont="1" applyBorder="1" applyAlignment="1">
      <alignment horizontal="left" vertical="top" wrapText="1"/>
    </xf>
    <xf numFmtId="0" fontId="2" fillId="0" borderId="23" xfId="0" applyFont="1" applyBorder="1" applyAlignment="1">
      <alignment horizontal="left" vertical="top" wrapText="1"/>
    </xf>
    <xf numFmtId="0" fontId="2" fillId="0" borderId="21" xfId="0" applyFont="1" applyBorder="1" applyAlignment="1">
      <alignmen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40" xfId="0" applyFont="1" applyBorder="1" applyAlignment="1">
      <alignment horizontal="left" vertical="top" wrapText="1"/>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4" fillId="0" borderId="13" xfId="0" applyFont="1" applyBorder="1" applyAlignment="1">
      <alignment horizontal="left" vertical="center" wrapText="1"/>
    </xf>
    <xf numFmtId="0" fontId="4" fillId="0" borderId="39" xfId="0" applyFont="1" applyBorder="1" applyAlignment="1">
      <alignment horizontal="left" vertical="center" wrapText="1"/>
    </xf>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top"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18" xfId="0" applyFont="1" applyBorder="1" applyAlignment="1">
      <alignment horizontal="center" vertical="top" wrapText="1"/>
    </xf>
    <xf numFmtId="4" fontId="2" fillId="0" borderId="19"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 fontId="2" fillId="0" borderId="19"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1" fontId="8" fillId="0" borderId="21" xfId="0" applyNumberFormat="1" applyFont="1" applyBorder="1" applyAlignment="1">
      <alignment horizontal="center" vertical="center" wrapText="1"/>
    </xf>
    <xf numFmtId="0" fontId="4" fillId="34" borderId="41" xfId="0" applyFont="1" applyFill="1" applyBorder="1" applyAlignment="1">
      <alignment horizontal="center" wrapText="1"/>
    </xf>
    <xf numFmtId="0" fontId="8" fillId="34" borderId="41" xfId="0" applyFont="1" applyFill="1" applyBorder="1" applyAlignment="1">
      <alignment wrapText="1"/>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22" xfId="0" applyFont="1" applyBorder="1" applyAlignment="1">
      <alignment vertical="center" wrapText="1"/>
    </xf>
    <xf numFmtId="0" fontId="10" fillId="0" borderId="18" xfId="0" applyFont="1" applyBorder="1" applyAlignment="1">
      <alignment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0" fontId="4" fillId="0" borderId="39" xfId="0" applyFont="1" applyBorder="1" applyAlignment="1">
      <alignment horizontal="center" vertical="top"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4" fillId="0" borderId="40" xfId="0" applyFont="1" applyBorder="1" applyAlignment="1">
      <alignment horizontal="center" vertical="top"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40"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23" xfId="0" applyFont="1" applyBorder="1" applyAlignment="1">
      <alignment vertical="top" wrapText="1"/>
    </xf>
    <xf numFmtId="0" fontId="2" fillId="0" borderId="0" xfId="0" applyFont="1" applyAlignment="1">
      <alignment horizontal="left" vertical="top"/>
    </xf>
    <xf numFmtId="14" fontId="2" fillId="0" borderId="0" xfId="0" applyNumberFormat="1" applyFont="1" applyAlignment="1">
      <alignment horizontal="left" vertical="top"/>
    </xf>
    <xf numFmtId="0" fontId="4" fillId="34" borderId="36" xfId="0" applyFont="1" applyFill="1" applyBorder="1" applyAlignment="1">
      <alignment horizontal="center"/>
    </xf>
    <xf numFmtId="0" fontId="4" fillId="34" borderId="37" xfId="0" applyFont="1" applyFill="1" applyBorder="1" applyAlignment="1">
      <alignment horizontal="center"/>
    </xf>
    <xf numFmtId="0" fontId="4" fillId="34" borderId="38"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xf>
    <xf numFmtId="0" fontId="4" fillId="0" borderId="40" xfId="0" applyFont="1" applyBorder="1" applyAlignment="1">
      <alignment/>
    </xf>
    <xf numFmtId="0" fontId="4" fillId="0" borderId="17" xfId="0" applyFont="1" applyBorder="1" applyAlignment="1">
      <alignment vertical="top" wrapText="1"/>
    </xf>
    <xf numFmtId="0" fontId="4" fillId="0" borderId="17" xfId="0" applyFont="1" applyBorder="1" applyAlignment="1">
      <alignment/>
    </xf>
    <xf numFmtId="0" fontId="4" fillId="0" borderId="23" xfId="0" applyFont="1" applyBorder="1" applyAlignment="1">
      <alignment/>
    </xf>
    <xf numFmtId="0" fontId="2" fillId="0" borderId="20" xfId="0" applyFont="1" applyBorder="1" applyAlignment="1">
      <alignment horizontal="center"/>
    </xf>
    <xf numFmtId="0" fontId="4" fillId="0" borderId="15" xfId="0" applyFont="1" applyBorder="1" applyAlignment="1">
      <alignment horizontal="center" vertical="top" wrapText="1"/>
    </xf>
    <xf numFmtId="0" fontId="4" fillId="0" borderId="15" xfId="0" applyFont="1" applyBorder="1" applyAlignment="1">
      <alignment/>
    </xf>
    <xf numFmtId="0" fontId="4" fillId="0" borderId="39" xfId="0" applyFont="1" applyBorder="1" applyAlignment="1">
      <alignment/>
    </xf>
    <xf numFmtId="0" fontId="4" fillId="0" borderId="0" xfId="0" applyFont="1" applyBorder="1" applyAlignment="1">
      <alignment horizontal="center" vertical="top" wrapText="1"/>
    </xf>
    <xf numFmtId="0" fontId="4" fillId="0" borderId="42" xfId="0" applyFont="1" applyBorder="1" applyAlignment="1">
      <alignment horizontal="center" wrapText="1"/>
    </xf>
    <xf numFmtId="0" fontId="4" fillId="0" borderId="19"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8"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180" fontId="4" fillId="0" borderId="19" xfId="0" applyNumberFormat="1" applyFont="1" applyBorder="1" applyAlignment="1">
      <alignment horizontal="center" wrapText="1"/>
    </xf>
    <xf numFmtId="180" fontId="4" fillId="0" borderId="20" xfId="0" applyNumberFormat="1" applyFont="1" applyBorder="1" applyAlignment="1">
      <alignment horizontal="center" wrapText="1"/>
    </xf>
    <xf numFmtId="180" fontId="4" fillId="0" borderId="21" xfId="0" applyNumberFormat="1" applyFont="1" applyBorder="1" applyAlignment="1">
      <alignment horizontal="center" wrapText="1"/>
    </xf>
    <xf numFmtId="180" fontId="9" fillId="0" borderId="20" xfId="0" applyNumberFormat="1" applyFont="1" applyBorder="1" applyAlignment="1">
      <alignment horizontal="center" wrapText="1"/>
    </xf>
    <xf numFmtId="180" fontId="9" fillId="0" borderId="21" xfId="0" applyNumberFormat="1" applyFont="1" applyBorder="1" applyAlignment="1">
      <alignment horizontal="center" wrapText="1"/>
    </xf>
    <xf numFmtId="0" fontId="4" fillId="0" borderId="11" xfId="0" applyFont="1" applyBorder="1" applyAlignment="1">
      <alignment horizontal="center" vertical="center" wrapText="1"/>
    </xf>
    <xf numFmtId="0" fontId="2" fillId="34" borderId="41" xfId="0" applyFont="1" applyFill="1" applyBorder="1" applyAlignment="1">
      <alignment horizontal="center"/>
    </xf>
    <xf numFmtId="49" fontId="2" fillId="34" borderId="43" xfId="0" applyNumberFormat="1" applyFont="1" applyFill="1" applyBorder="1" applyAlignment="1">
      <alignment horizontal="center"/>
    </xf>
    <xf numFmtId="0" fontId="4" fillId="0" borderId="11" xfId="0" applyFont="1" applyBorder="1" applyAlignment="1">
      <alignment horizontal="center" vertical="center" wrapText="1" readingOrder="1"/>
    </xf>
    <xf numFmtId="182" fontId="2" fillId="0" borderId="12" xfId="0" applyNumberFormat="1" applyFont="1" applyBorder="1" applyAlignment="1">
      <alignment vertical="top" wrapText="1"/>
    </xf>
    <xf numFmtId="0" fontId="2" fillId="0" borderId="18" xfId="0" applyFont="1" applyBorder="1" applyAlignment="1">
      <alignment vertical="top" wrapText="1"/>
    </xf>
    <xf numFmtId="0" fontId="2" fillId="0" borderId="0" xfId="0" applyFont="1" applyAlignment="1">
      <alignment horizontal="left" vertical="center"/>
    </xf>
    <xf numFmtId="0" fontId="4" fillId="0" borderId="12" xfId="0" applyFont="1" applyBorder="1" applyAlignment="1">
      <alignment horizontal="left" vertical="top" wrapText="1"/>
    </xf>
    <xf numFmtId="0" fontId="4" fillId="0" borderId="18" xfId="0" applyFont="1" applyBorder="1" applyAlignment="1">
      <alignment horizontal="left" vertical="top" wrapText="1"/>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3" xfId="58" applyFont="1" applyFill="1" applyBorder="1" applyAlignment="1">
      <alignment horizontal="right" wrapText="1"/>
      <protection/>
    </xf>
    <xf numFmtId="0" fontId="2" fillId="0" borderId="39" xfId="0" applyFont="1" applyBorder="1" applyAlignment="1">
      <alignment wrapText="1"/>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39" xfId="0" applyFont="1" applyBorder="1" applyAlignment="1">
      <alignment horizontal="center" vertical="top" wrapText="1"/>
    </xf>
    <xf numFmtId="0" fontId="2" fillId="0" borderId="23" xfId="0" applyFont="1" applyBorder="1" applyAlignment="1">
      <alignment horizontal="center" vertical="top" wrapText="1"/>
    </xf>
    <xf numFmtId="0" fontId="2" fillId="36" borderId="41" xfId="0" applyFont="1" applyFill="1" applyBorder="1" applyAlignment="1">
      <alignment horizontal="center"/>
    </xf>
    <xf numFmtId="0" fontId="2" fillId="36" borderId="18" xfId="0" applyFont="1" applyFill="1" applyBorder="1" applyAlignment="1">
      <alignment horizontal="center"/>
    </xf>
    <xf numFmtId="0" fontId="4" fillId="0" borderId="11" xfId="0" applyFont="1" applyBorder="1" applyAlignment="1">
      <alignment horizontal="center" textRotation="90" wrapText="1"/>
    </xf>
    <xf numFmtId="0" fontId="4" fillId="0" borderId="25" xfId="0" applyFont="1" applyBorder="1" applyAlignment="1">
      <alignment horizontal="left" vertical="center"/>
    </xf>
    <xf numFmtId="0" fontId="4" fillId="0" borderId="6" xfId="0" applyFont="1" applyBorder="1" applyAlignment="1">
      <alignment horizontal="left" vertical="center"/>
    </xf>
    <xf numFmtId="0" fontId="4" fillId="0" borderId="26" xfId="0" applyFont="1" applyBorder="1" applyAlignment="1">
      <alignment horizontal="left" vertical="center"/>
    </xf>
    <xf numFmtId="0" fontId="6" fillId="0" borderId="25" xfId="59" applyFont="1" applyBorder="1" applyAlignment="1">
      <alignment horizontal="left" vertical="center"/>
      <protection/>
    </xf>
    <xf numFmtId="0" fontId="6" fillId="0" borderId="26" xfId="59" applyFont="1" applyBorder="1" applyAlignment="1">
      <alignment horizontal="left" vertical="center"/>
      <protection/>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6" fillId="0" borderId="27" xfId="59" applyFont="1" applyBorder="1" applyAlignment="1">
      <alignment horizontal="left" vertical="center"/>
      <protection/>
    </xf>
    <xf numFmtId="0" fontId="6" fillId="0" borderId="29" xfId="59" applyFont="1" applyBorder="1" applyAlignment="1">
      <alignment horizontal="left" vertical="center"/>
      <protection/>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6" fillId="0" borderId="33" xfId="59" applyFont="1" applyBorder="1" applyAlignment="1">
      <alignment horizontal="left" vertical="center" wrapText="1"/>
      <protection/>
    </xf>
    <xf numFmtId="0" fontId="6" fillId="0" borderId="35" xfId="59" applyFont="1" applyBorder="1" applyAlignment="1">
      <alignment horizontal="left" vertical="center" wrapText="1"/>
      <protection/>
    </xf>
    <xf numFmtId="0" fontId="4" fillId="0" borderId="0" xfId="0" applyNumberFormat="1" applyFont="1" applyAlignment="1">
      <alignment horizontal="left" vertical="center" wrapText="1"/>
    </xf>
    <xf numFmtId="0" fontId="4" fillId="0" borderId="0" xfId="59" applyFont="1" applyBorder="1" applyAlignment="1">
      <alignment horizontal="left" vertical="center" wrapText="1"/>
      <protection/>
    </xf>
    <xf numFmtId="0" fontId="4" fillId="0" borderId="0" xfId="59" applyFont="1" applyFill="1" applyBorder="1" applyAlignment="1">
      <alignment horizontal="right" vertical="center"/>
      <protection/>
    </xf>
    <xf numFmtId="0" fontId="0" fillId="0" borderId="17" xfId="0" applyBorder="1" applyAlignment="1">
      <alignment horizontal="center" vertical="center"/>
    </xf>
    <xf numFmtId="0" fontId="6" fillId="0" borderId="17" xfId="59" applyFont="1" applyBorder="1" applyAlignment="1">
      <alignment horizontal="left" vertical="center"/>
      <protection/>
    </xf>
    <xf numFmtId="3" fontId="4" fillId="0" borderId="11" xfId="0" applyNumberFormat="1" applyFont="1" applyBorder="1" applyAlignment="1">
      <alignment horizontal="right" wrapText="1"/>
    </xf>
    <xf numFmtId="3" fontId="2" fillId="0" borderId="11" xfId="0" applyNumberFormat="1" applyFont="1" applyBorder="1" applyAlignment="1">
      <alignment horizontal="right" wrapText="1"/>
    </xf>
    <xf numFmtId="0" fontId="2" fillId="0" borderId="11" xfId="0" applyFont="1" applyBorder="1" applyAlignment="1">
      <alignment horizontal="right" wrapText="1"/>
    </xf>
    <xf numFmtId="3" fontId="4" fillId="0" borderId="11" xfId="0" applyNumberFormat="1" applyFont="1" applyBorder="1" applyAlignment="1">
      <alignment wrapText="1"/>
    </xf>
    <xf numFmtId="0" fontId="2" fillId="0" borderId="12" xfId="0" applyFont="1" applyBorder="1" applyAlignment="1">
      <alignment horizontal="right" wrapText="1"/>
    </xf>
    <xf numFmtId="3" fontId="4" fillId="0" borderId="12" xfId="0" applyNumberFormat="1" applyFont="1" applyBorder="1" applyAlignment="1">
      <alignment horizontal="right" wrapText="1"/>
    </xf>
    <xf numFmtId="3" fontId="4" fillId="0" borderId="18" xfId="0" applyNumberFormat="1" applyFont="1" applyBorder="1" applyAlignment="1">
      <alignment horizontal="right" wrapText="1"/>
    </xf>
    <xf numFmtId="3" fontId="2" fillId="0" borderId="11" xfId="0" applyNumberFormat="1" applyFont="1" applyBorder="1" applyAlignment="1">
      <alignment/>
    </xf>
    <xf numFmtId="0" fontId="4" fillId="0" borderId="11" xfId="0" applyFont="1" applyBorder="1" applyAlignment="1">
      <alignment horizontal="right" wrapText="1"/>
    </xf>
    <xf numFmtId="3" fontId="4" fillId="0" borderId="11" xfId="0" applyNumberFormat="1" applyFont="1" applyBorder="1" applyAlignment="1">
      <alignment/>
    </xf>
    <xf numFmtId="0" fontId="2" fillId="0" borderId="0" xfId="0" applyFont="1" applyAlignment="1">
      <alignment/>
    </xf>
    <xf numFmtId="182" fontId="2" fillId="0" borderId="11" xfId="0" applyNumberFormat="1" applyFont="1" applyBorder="1" applyAlignment="1">
      <alignment horizontal="right" wrapText="1"/>
    </xf>
    <xf numFmtId="3" fontId="2" fillId="0" borderId="18" xfId="0" applyNumberFormat="1" applyFont="1" applyBorder="1" applyAlignment="1">
      <alignment horizontal="right" wrapText="1"/>
    </xf>
    <xf numFmtId="180" fontId="4" fillId="0" borderId="19" xfId="0" applyNumberFormat="1" applyFont="1" applyBorder="1" applyAlignment="1">
      <alignment horizontal="right" wrapText="1"/>
    </xf>
    <xf numFmtId="180" fontId="4" fillId="0" borderId="20" xfId="0" applyNumberFormat="1" applyFont="1" applyBorder="1" applyAlignment="1">
      <alignment horizontal="right" wrapText="1"/>
    </xf>
    <xf numFmtId="180" fontId="4" fillId="0" borderId="21" xfId="0" applyNumberFormat="1" applyFont="1" applyBorder="1" applyAlignment="1">
      <alignment horizontal="right" wrapText="1"/>
    </xf>
    <xf numFmtId="180" fontId="2" fillId="0" borderId="19" xfId="0" applyNumberFormat="1" applyFont="1" applyBorder="1" applyAlignment="1">
      <alignment horizontal="right" wrapText="1"/>
    </xf>
    <xf numFmtId="180" fontId="2" fillId="0" borderId="20" xfId="0" applyNumberFormat="1" applyFont="1" applyBorder="1" applyAlignment="1">
      <alignment horizontal="right" wrapText="1"/>
    </xf>
    <xf numFmtId="180" fontId="2" fillId="0" borderId="21" xfId="0" applyNumberFormat="1" applyFont="1" applyBorder="1" applyAlignment="1">
      <alignment horizontal="right" wrapText="1"/>
    </xf>
    <xf numFmtId="3" fontId="2" fillId="0" borderId="11" xfId="0" applyNumberFormat="1" applyFont="1" applyBorder="1" applyAlignment="1">
      <alignment horizontal="right"/>
    </xf>
    <xf numFmtId="3" fontId="4" fillId="0" borderId="11" xfId="0" applyNumberFormat="1" applyFont="1" applyBorder="1" applyAlignment="1">
      <alignment horizontal="right"/>
    </xf>
    <xf numFmtId="180" fontId="4" fillId="0" borderId="19" xfId="0" applyNumberFormat="1" applyFont="1" applyBorder="1" applyAlignment="1">
      <alignment horizontal="right" wrapText="1"/>
    </xf>
    <xf numFmtId="180" fontId="4" fillId="0" borderId="20" xfId="0" applyNumberFormat="1" applyFont="1" applyBorder="1" applyAlignment="1">
      <alignment horizontal="right" wrapText="1"/>
    </xf>
    <xf numFmtId="180" fontId="4" fillId="0" borderId="21" xfId="0" applyNumberFormat="1" applyFont="1" applyBorder="1" applyAlignment="1">
      <alignment horizontal="right" wrapText="1"/>
    </xf>
    <xf numFmtId="3" fontId="2" fillId="35" borderId="11" xfId="0" applyNumberFormat="1" applyFont="1" applyFill="1" applyBorder="1" applyAlignment="1">
      <alignment horizontal="right" vertical="top" wrapText="1"/>
    </xf>
    <xf numFmtId="1" fontId="2" fillId="0" borderId="12" xfId="0" applyNumberFormat="1" applyFont="1" applyBorder="1" applyAlignment="1">
      <alignment vertical="top" wrapText="1"/>
    </xf>
    <xf numFmtId="3" fontId="2" fillId="0" borderId="12" xfId="0" applyNumberFormat="1" applyFont="1" applyBorder="1" applyAlignment="1">
      <alignment vertical="top" wrapText="1"/>
    </xf>
    <xf numFmtId="1" fontId="2" fillId="0" borderId="18" xfId="0" applyNumberFormat="1" applyFont="1" applyBorder="1" applyAlignment="1">
      <alignment vertical="top" wrapText="1"/>
    </xf>
    <xf numFmtId="3" fontId="2" fillId="0" borderId="18" xfId="0" applyNumberFormat="1" applyFont="1"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ja" xfId="55"/>
    <cellStyle name="Linked Cell" xfId="56"/>
    <cellStyle name="Neutral" xfId="57"/>
    <cellStyle name="Normal_TFI-FIN" xfId="58"/>
    <cellStyle name="Normal_TFI-FIN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tabSelected="1" zoomScale="90" zoomScaleNormal="90" zoomScaleSheetLayoutView="100" zoomScalePageLayoutView="0" workbookViewId="0" topLeftCell="A1">
      <selection activeCell="J9" sqref="J9"/>
    </sheetView>
  </sheetViews>
  <sheetFormatPr defaultColWidth="9.00390625" defaultRowHeight="13.5" customHeight="1"/>
  <cols>
    <col min="1" max="2" width="30.75390625" style="12" customWidth="1"/>
    <col min="3" max="3" width="30.75390625" style="13" customWidth="1"/>
    <col min="4" max="4" width="14.25390625" style="13" customWidth="1"/>
    <col min="5" max="16384" width="9.125" style="13" customWidth="1"/>
  </cols>
  <sheetData>
    <row r="1" spans="1:11" ht="13.5" customHeight="1">
      <c r="A1" s="129" t="s">
        <v>16</v>
      </c>
      <c r="B1" s="129"/>
      <c r="C1" s="130" t="s">
        <v>7</v>
      </c>
      <c r="D1" s="130"/>
      <c r="F1" s="14"/>
      <c r="G1" s="15"/>
      <c r="I1" s="15"/>
      <c r="J1" s="15"/>
      <c r="K1" s="15"/>
    </row>
    <row r="2" spans="1:11" ht="13.5" customHeight="1">
      <c r="A2" s="131" t="s">
        <v>622</v>
      </c>
      <c r="B2" s="131"/>
      <c r="C2" s="130" t="s">
        <v>17</v>
      </c>
      <c r="D2" s="130"/>
      <c r="E2" s="16"/>
      <c r="F2" s="16"/>
      <c r="G2" s="16"/>
      <c r="H2" s="16"/>
      <c r="I2" s="16"/>
      <c r="J2" s="16"/>
      <c r="K2" s="16"/>
    </row>
    <row r="3" spans="1:11" ht="30" customHeight="1" thickBot="1">
      <c r="A3" s="132" t="s">
        <v>18</v>
      </c>
      <c r="B3" s="133"/>
      <c r="C3" s="132" t="s">
        <v>19</v>
      </c>
      <c r="D3" s="134"/>
      <c r="E3" s="16"/>
      <c r="F3" s="16"/>
      <c r="G3" s="16"/>
      <c r="H3" s="16"/>
      <c r="I3" s="16"/>
      <c r="J3" s="16"/>
      <c r="K3" s="16"/>
    </row>
    <row r="4" spans="1:4" ht="15" customHeight="1" thickTop="1">
      <c r="A4" s="121" t="s">
        <v>20</v>
      </c>
      <c r="B4" s="122"/>
      <c r="C4" s="123"/>
      <c r="D4" s="124"/>
    </row>
    <row r="5" spans="1:4" ht="15" customHeight="1">
      <c r="A5" s="125" t="s">
        <v>21</v>
      </c>
      <c r="B5" s="126"/>
      <c r="C5" s="127"/>
      <c r="D5" s="128"/>
    </row>
    <row r="6" spans="1:4" ht="40.5" customHeight="1">
      <c r="A6" s="117" t="s">
        <v>22</v>
      </c>
      <c r="B6" s="118"/>
      <c r="C6" s="109" t="s">
        <v>23</v>
      </c>
      <c r="D6" s="100"/>
    </row>
    <row r="7" spans="1:4" ht="15" customHeight="1">
      <c r="A7" s="117" t="s">
        <v>24</v>
      </c>
      <c r="B7" s="118"/>
      <c r="C7" s="99" t="s">
        <v>25</v>
      </c>
      <c r="D7" s="100"/>
    </row>
    <row r="8" spans="1:4" ht="30" customHeight="1">
      <c r="A8" s="97" t="s">
        <v>26</v>
      </c>
      <c r="B8" s="98"/>
      <c r="C8" s="109" t="s">
        <v>600</v>
      </c>
      <c r="D8" s="100"/>
    </row>
    <row r="9" spans="1:4" ht="15" customHeight="1">
      <c r="A9" s="117" t="s">
        <v>27</v>
      </c>
      <c r="B9" s="118"/>
      <c r="C9" s="119" t="s">
        <v>28</v>
      </c>
      <c r="D9" s="100"/>
    </row>
    <row r="10" spans="1:4" ht="15" customHeight="1">
      <c r="A10" s="117" t="s">
        <v>29</v>
      </c>
      <c r="B10" s="118"/>
      <c r="C10" s="119" t="s">
        <v>30</v>
      </c>
      <c r="D10" s="100"/>
    </row>
    <row r="11" spans="1:4" ht="15" customHeight="1">
      <c r="A11" s="97" t="s">
        <v>31</v>
      </c>
      <c r="B11" s="98"/>
      <c r="C11" s="99" t="s">
        <v>32</v>
      </c>
      <c r="D11" s="100"/>
    </row>
    <row r="12" spans="1:4" ht="15" customHeight="1">
      <c r="A12" s="97" t="s">
        <v>33</v>
      </c>
      <c r="B12" s="98"/>
      <c r="C12" s="120">
        <v>670</v>
      </c>
      <c r="D12" s="116"/>
    </row>
    <row r="13" spans="1:4" ht="44.25" customHeight="1">
      <c r="A13" s="97" t="s">
        <v>34</v>
      </c>
      <c r="B13" s="98"/>
      <c r="C13" s="109" t="s">
        <v>612</v>
      </c>
      <c r="D13" s="110"/>
    </row>
    <row r="14" spans="1:4" ht="15" customHeight="1">
      <c r="A14" s="97" t="s">
        <v>35</v>
      </c>
      <c r="B14" s="98"/>
      <c r="C14" s="99" t="s">
        <v>604</v>
      </c>
      <c r="D14" s="100"/>
    </row>
    <row r="15" spans="1:4" ht="27.75" customHeight="1">
      <c r="A15" s="97" t="s">
        <v>36</v>
      </c>
      <c r="B15" s="98"/>
      <c r="C15" s="99" t="s">
        <v>599</v>
      </c>
      <c r="D15" s="100"/>
    </row>
    <row r="16" spans="1:4" ht="52.5" customHeight="1">
      <c r="A16" s="97" t="s">
        <v>485</v>
      </c>
      <c r="B16" s="98"/>
      <c r="C16" s="109" t="s">
        <v>613</v>
      </c>
      <c r="D16" s="110"/>
    </row>
    <row r="17" spans="1:4" ht="15" customHeight="1">
      <c r="A17" s="107" t="s">
        <v>37</v>
      </c>
      <c r="B17" s="108"/>
      <c r="C17" s="99" t="s">
        <v>38</v>
      </c>
      <c r="D17" s="100"/>
    </row>
    <row r="18" spans="1:4" ht="111" customHeight="1">
      <c r="A18" s="97" t="s">
        <v>39</v>
      </c>
      <c r="B18" s="98"/>
      <c r="C18" s="109" t="s">
        <v>614</v>
      </c>
      <c r="D18" s="110"/>
    </row>
    <row r="19" spans="1:4" ht="89.25" customHeight="1">
      <c r="A19" s="97" t="s">
        <v>40</v>
      </c>
      <c r="B19" s="98"/>
      <c r="C19" s="109" t="s">
        <v>609</v>
      </c>
      <c r="D19" s="110"/>
    </row>
    <row r="20" spans="1:4" ht="214.5" customHeight="1">
      <c r="A20" s="97" t="s">
        <v>41</v>
      </c>
      <c r="B20" s="98"/>
      <c r="C20" s="109" t="s">
        <v>615</v>
      </c>
      <c r="D20" s="110"/>
    </row>
    <row r="21" spans="1:4" ht="15" customHeight="1">
      <c r="A21" s="107" t="s">
        <v>42</v>
      </c>
      <c r="B21" s="108"/>
      <c r="C21" s="99"/>
      <c r="D21" s="100"/>
    </row>
    <row r="22" spans="1:4" ht="15" customHeight="1">
      <c r="A22" s="97" t="s">
        <v>43</v>
      </c>
      <c r="B22" s="98"/>
      <c r="C22" s="115">
        <v>5318</v>
      </c>
      <c r="D22" s="116"/>
    </row>
    <row r="23" spans="1:4" ht="38.25" customHeight="1">
      <c r="A23" s="97" t="s">
        <v>44</v>
      </c>
      <c r="B23" s="98"/>
      <c r="C23" s="109" t="s">
        <v>610</v>
      </c>
      <c r="D23" s="110"/>
    </row>
    <row r="24" spans="1:4" ht="84.75" customHeight="1">
      <c r="A24" s="97" t="s">
        <v>45</v>
      </c>
      <c r="B24" s="98"/>
      <c r="C24" s="109" t="s">
        <v>616</v>
      </c>
      <c r="D24" s="110"/>
    </row>
    <row r="25" spans="1:4" ht="15" customHeight="1">
      <c r="A25" s="107" t="s">
        <v>46</v>
      </c>
      <c r="B25" s="108"/>
      <c r="C25" s="99" t="s">
        <v>38</v>
      </c>
      <c r="D25" s="100"/>
    </row>
    <row r="26" spans="1:4" ht="219" customHeight="1">
      <c r="A26" s="97" t="s">
        <v>47</v>
      </c>
      <c r="B26" s="98"/>
      <c r="C26" s="113" t="s">
        <v>611</v>
      </c>
      <c r="D26" s="114"/>
    </row>
    <row r="27" spans="1:4" ht="110.25" customHeight="1">
      <c r="A27" s="107" t="s">
        <v>48</v>
      </c>
      <c r="B27" s="108"/>
      <c r="C27" s="99"/>
      <c r="D27" s="100"/>
    </row>
    <row r="28" spans="1:4" ht="29.25" customHeight="1">
      <c r="A28" s="97" t="s">
        <v>49</v>
      </c>
      <c r="B28" s="98"/>
      <c r="C28" s="109" t="s">
        <v>617</v>
      </c>
      <c r="D28" s="110"/>
    </row>
    <row r="29" spans="1:7" ht="181.5" customHeight="1">
      <c r="A29" s="97" t="s">
        <v>50</v>
      </c>
      <c r="B29" s="98"/>
      <c r="C29" s="111" t="s">
        <v>618</v>
      </c>
      <c r="D29" s="112"/>
      <c r="F29" s="94"/>
      <c r="G29" s="94"/>
    </row>
    <row r="30" spans="1:4" ht="78" customHeight="1">
      <c r="A30" s="97" t="s">
        <v>51</v>
      </c>
      <c r="B30" s="98"/>
      <c r="C30" s="109" t="s">
        <v>619</v>
      </c>
      <c r="D30" s="110"/>
    </row>
    <row r="31" spans="1:4" ht="15" customHeight="1">
      <c r="A31" s="107" t="s">
        <v>52</v>
      </c>
      <c r="B31" s="108"/>
      <c r="C31" s="99"/>
      <c r="D31" s="100"/>
    </row>
    <row r="32" spans="1:4" ht="13.5" customHeight="1">
      <c r="A32" s="97" t="s">
        <v>601</v>
      </c>
      <c r="B32" s="98"/>
      <c r="C32" s="99"/>
      <c r="D32" s="100"/>
    </row>
    <row r="33" spans="1:4" ht="30" customHeight="1">
      <c r="A33" s="97" t="s">
        <v>53</v>
      </c>
      <c r="B33" s="98"/>
      <c r="C33" s="109" t="s">
        <v>620</v>
      </c>
      <c r="D33" s="110"/>
    </row>
    <row r="34" spans="1:4" ht="12.75">
      <c r="A34" s="97" t="s">
        <v>54</v>
      </c>
      <c r="B34" s="98"/>
      <c r="C34" s="109"/>
      <c r="D34" s="110"/>
    </row>
    <row r="35" spans="1:4" ht="30" customHeight="1">
      <c r="A35" s="97" t="s">
        <v>55</v>
      </c>
      <c r="B35" s="98"/>
      <c r="C35" s="99"/>
      <c r="D35" s="100"/>
    </row>
    <row r="36" spans="1:4" ht="24.75" customHeight="1">
      <c r="A36" s="101" t="s">
        <v>56</v>
      </c>
      <c r="B36" s="102"/>
      <c r="C36" s="103"/>
      <c r="D36" s="104"/>
    </row>
    <row r="38" spans="1:4" ht="13.5" customHeight="1">
      <c r="A38" s="105" t="s">
        <v>624</v>
      </c>
      <c r="B38" s="105"/>
      <c r="C38" s="95" t="s">
        <v>58</v>
      </c>
      <c r="D38" s="95"/>
    </row>
    <row r="39" spans="1:4" ht="13.5" customHeight="1">
      <c r="A39" s="18"/>
      <c r="B39" s="19"/>
      <c r="C39" s="106" t="s">
        <v>621</v>
      </c>
      <c r="D39" s="106"/>
    </row>
    <row r="40" spans="1:4" ht="13.5" customHeight="1">
      <c r="A40" s="18"/>
      <c r="B40" s="18"/>
      <c r="C40" s="18"/>
      <c r="D40" s="18"/>
    </row>
    <row r="41" spans="1:4" ht="13.5" customHeight="1">
      <c r="A41" s="18"/>
      <c r="B41" s="18"/>
      <c r="C41" s="95" t="s">
        <v>603</v>
      </c>
      <c r="D41" s="95"/>
    </row>
    <row r="42" spans="1:4" ht="13.5" customHeight="1">
      <c r="A42" s="18"/>
      <c r="B42" s="18"/>
      <c r="C42" s="96" t="s">
        <v>602</v>
      </c>
      <c r="D42" s="96"/>
    </row>
    <row r="43" spans="1:2" ht="13.5" customHeight="1">
      <c r="A43" s="13"/>
      <c r="B43" s="13"/>
    </row>
    <row r="63" ht="13.5" customHeight="1">
      <c r="B63" s="13"/>
    </row>
    <row r="64" ht="13.5" customHeight="1">
      <c r="B64" s="13"/>
    </row>
    <row r="65" ht="13.5" customHeight="1">
      <c r="B65" s="13"/>
    </row>
    <row r="66" ht="13.5" customHeight="1">
      <c r="B66" s="13"/>
    </row>
    <row r="67" ht="13.5" customHeight="1">
      <c r="B67" s="13"/>
    </row>
  </sheetData>
  <sheetProtection/>
  <mergeCells count="78">
    <mergeCell ref="A1:B1"/>
    <mergeCell ref="C1:D1"/>
    <mergeCell ref="A2:B2"/>
    <mergeCell ref="C2:D2"/>
    <mergeCell ref="A3:B3"/>
    <mergeCell ref="C3:D3"/>
    <mergeCell ref="A4:B4"/>
    <mergeCell ref="C4:D4"/>
    <mergeCell ref="A5:B5"/>
    <mergeCell ref="C5:D5"/>
    <mergeCell ref="A6:B6"/>
    <mergeCell ref="C6:D6"/>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3:B33"/>
    <mergeCell ref="C33:D33"/>
    <mergeCell ref="A34:B34"/>
    <mergeCell ref="C34:D34"/>
    <mergeCell ref="A32:B32"/>
    <mergeCell ref="C32:D32"/>
    <mergeCell ref="F29:G29"/>
    <mergeCell ref="C41:D41"/>
    <mergeCell ref="C42:D42"/>
    <mergeCell ref="A35:B35"/>
    <mergeCell ref="C35:D35"/>
    <mergeCell ref="A36:B36"/>
    <mergeCell ref="C36:D36"/>
    <mergeCell ref="A38:B38"/>
    <mergeCell ref="C38:D38"/>
    <mergeCell ref="C39:D39"/>
  </mergeCells>
  <hyperlinks>
    <hyperlink ref="C9" r:id="rId1" display="info@bosnalijek.ba"/>
    <hyperlink ref="C10" r:id="rId2" display="www.bosnalijek.ba"/>
  </hyperlinks>
  <printOptions horizontalCentered="1"/>
  <pageMargins left="0.25" right="0.25" top="0.75" bottom="0.75" header="0.3" footer="0.3"/>
  <pageSetup fitToHeight="0" fitToWidth="1" horizontalDpi="600" verticalDpi="600" orientation="portrait" paperSize="9" scale="72" r:id="rId3"/>
  <customProperties>
    <customPr name="EpmWorksheetKeyString_GUID" r:id="rId4"/>
  </customProperties>
</worksheet>
</file>

<file path=xl/worksheets/sheet2.xml><?xml version="1.0" encoding="utf-8"?>
<worksheet xmlns="http://schemas.openxmlformats.org/spreadsheetml/2006/main" xmlns:r="http://schemas.openxmlformats.org/officeDocument/2006/relationships">
  <sheetPr>
    <pageSetUpPr fitToPage="1"/>
  </sheetPr>
  <dimension ref="A1:I189"/>
  <sheetViews>
    <sheetView zoomScale="85" zoomScaleNormal="85" zoomScalePageLayoutView="0" workbookViewId="0" topLeftCell="A1">
      <selection activeCell="C202" sqref="C202"/>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1" width="9.125" style="1" customWidth="1"/>
    <col min="12" max="12" width="9.875" style="1" bestFit="1" customWidth="1"/>
    <col min="13" max="16384" width="9.125" style="1" customWidth="1"/>
  </cols>
  <sheetData>
    <row r="1" spans="1:9" ht="13.5">
      <c r="A1" s="20"/>
      <c r="B1" s="21"/>
      <c r="I1" s="2" t="s">
        <v>59</v>
      </c>
    </row>
    <row r="2" spans="1:9" ht="13.5">
      <c r="A2" s="22"/>
      <c r="C2" s="23"/>
      <c r="I2" s="2" t="s">
        <v>60</v>
      </c>
    </row>
    <row r="3" spans="1:9" ht="12.75">
      <c r="A3" s="24" t="s">
        <v>61</v>
      </c>
      <c r="B3" s="173" t="s">
        <v>62</v>
      </c>
      <c r="C3" s="174"/>
      <c r="D3" s="174"/>
      <c r="E3" s="174"/>
      <c r="F3" s="174"/>
      <c r="G3" s="174"/>
      <c r="H3" s="174"/>
      <c r="I3" s="175"/>
    </row>
    <row r="4" spans="1:9" ht="12.75" customHeight="1">
      <c r="A4" s="24" t="s">
        <v>63</v>
      </c>
      <c r="B4" s="173" t="s">
        <v>25</v>
      </c>
      <c r="C4" s="174"/>
      <c r="D4" s="174"/>
      <c r="E4" s="174"/>
      <c r="F4" s="174"/>
      <c r="G4" s="174"/>
      <c r="H4" s="174"/>
      <c r="I4" s="175"/>
    </row>
    <row r="5" spans="1:9" ht="12.75">
      <c r="A5" s="24" t="s">
        <v>6</v>
      </c>
      <c r="B5" s="176" t="s">
        <v>486</v>
      </c>
      <c r="C5" s="177"/>
      <c r="D5" s="177"/>
      <c r="E5" s="177"/>
      <c r="F5" s="177"/>
      <c r="G5" s="177"/>
      <c r="H5" s="177"/>
      <c r="I5" s="178"/>
    </row>
    <row r="6" spans="1:9" ht="12.75">
      <c r="A6" s="24" t="s">
        <v>64</v>
      </c>
      <c r="B6" s="176">
        <v>420059834009</v>
      </c>
      <c r="C6" s="177"/>
      <c r="D6" s="177"/>
      <c r="E6" s="177"/>
      <c r="F6" s="177"/>
      <c r="G6" s="177"/>
      <c r="H6" s="177"/>
      <c r="I6" s="178"/>
    </row>
    <row r="7" spans="1:9" ht="12.75">
      <c r="A7" s="24" t="s">
        <v>65</v>
      </c>
      <c r="B7" s="176">
        <v>420059834009</v>
      </c>
      <c r="C7" s="177"/>
      <c r="D7" s="177"/>
      <c r="E7" s="177"/>
      <c r="F7" s="177"/>
      <c r="G7" s="177"/>
      <c r="H7" s="177"/>
      <c r="I7" s="178"/>
    </row>
    <row r="8" spans="4:9" ht="18" customHeight="1">
      <c r="D8" s="4"/>
      <c r="H8" s="25"/>
      <c r="I8" s="25"/>
    </row>
    <row r="9" ht="12.75" hidden="1"/>
    <row r="10" ht="1.5" customHeight="1" hidden="1"/>
    <row r="11" spans="1:9" ht="18.75" customHeight="1" thickBot="1">
      <c r="A11" s="179" t="s">
        <v>66</v>
      </c>
      <c r="B11" s="180"/>
      <c r="C11" s="180"/>
      <c r="D11" s="180"/>
      <c r="E11" s="180"/>
      <c r="F11" s="180"/>
      <c r="G11" s="180"/>
      <c r="H11" s="180"/>
      <c r="I11" s="180"/>
    </row>
    <row r="12" spans="1:9" ht="12" customHeight="1" thickTop="1">
      <c r="A12" s="181"/>
      <c r="B12" s="181"/>
      <c r="C12" s="181"/>
      <c r="D12" s="181"/>
      <c r="E12" s="181"/>
      <c r="F12" s="181"/>
      <c r="G12" s="181"/>
      <c r="H12" s="181"/>
      <c r="I12" s="181"/>
    </row>
    <row r="13" spans="3:8" ht="18.75" customHeight="1">
      <c r="C13" s="181" t="s">
        <v>622</v>
      </c>
      <c r="D13" s="181"/>
      <c r="E13" s="181"/>
      <c r="F13" s="181"/>
      <c r="G13" s="181"/>
      <c r="H13" s="26"/>
    </row>
    <row r="14" ht="12.75">
      <c r="I14" s="1" t="s">
        <v>67</v>
      </c>
    </row>
    <row r="15" spans="1:9" ht="15" customHeight="1">
      <c r="A15" s="182" t="s">
        <v>68</v>
      </c>
      <c r="B15" s="186" t="s">
        <v>69</v>
      </c>
      <c r="C15" s="187"/>
      <c r="D15" s="27" t="s">
        <v>8</v>
      </c>
      <c r="E15" s="192" t="s">
        <v>70</v>
      </c>
      <c r="F15" s="193"/>
      <c r="G15" s="194"/>
      <c r="H15" s="195" t="s">
        <v>9</v>
      </c>
      <c r="I15" s="187"/>
    </row>
    <row r="16" spans="1:9" ht="15" customHeight="1">
      <c r="A16" s="183"/>
      <c r="B16" s="188"/>
      <c r="C16" s="189"/>
      <c r="D16" s="28"/>
      <c r="E16" s="197" t="s">
        <v>71</v>
      </c>
      <c r="F16" s="198"/>
      <c r="G16" s="199"/>
      <c r="H16" s="196"/>
      <c r="I16" s="191"/>
    </row>
    <row r="17" spans="1:9" ht="15" customHeight="1">
      <c r="A17" s="184"/>
      <c r="B17" s="188"/>
      <c r="C17" s="189"/>
      <c r="D17" s="28"/>
      <c r="E17" s="200"/>
      <c r="F17" s="201"/>
      <c r="G17" s="202"/>
      <c r="H17" s="29" t="s">
        <v>72</v>
      </c>
      <c r="I17" s="30" t="s">
        <v>73</v>
      </c>
    </row>
    <row r="18" spans="1:9" ht="15" customHeight="1">
      <c r="A18" s="185"/>
      <c r="B18" s="190"/>
      <c r="C18" s="191"/>
      <c r="D18" s="31"/>
      <c r="E18" s="203"/>
      <c r="F18" s="204"/>
      <c r="G18" s="205"/>
      <c r="H18" s="32" t="s">
        <v>74</v>
      </c>
      <c r="I18" s="33" t="s">
        <v>74</v>
      </c>
    </row>
    <row r="19" spans="1:9" ht="12.75">
      <c r="A19" s="34">
        <v>1</v>
      </c>
      <c r="B19" s="172">
        <v>2</v>
      </c>
      <c r="C19" s="172"/>
      <c r="D19" s="34">
        <v>3</v>
      </c>
      <c r="E19" s="172">
        <v>4</v>
      </c>
      <c r="F19" s="172"/>
      <c r="G19" s="172"/>
      <c r="H19" s="34">
        <v>5</v>
      </c>
      <c r="I19" s="34">
        <v>6</v>
      </c>
    </row>
    <row r="20" spans="1:9" ht="15" customHeight="1">
      <c r="A20" s="11"/>
      <c r="B20" s="136" t="s">
        <v>75</v>
      </c>
      <c r="C20" s="136"/>
      <c r="D20" s="11"/>
      <c r="E20" s="169"/>
      <c r="F20" s="169"/>
      <c r="G20" s="169"/>
      <c r="H20" s="11"/>
      <c r="I20" s="11"/>
    </row>
    <row r="21" spans="1:9" ht="15" customHeight="1">
      <c r="A21" s="11"/>
      <c r="B21" s="135" t="s">
        <v>76</v>
      </c>
      <c r="C21" s="135"/>
      <c r="D21" s="11"/>
      <c r="E21" s="169"/>
      <c r="F21" s="169"/>
      <c r="G21" s="169"/>
      <c r="H21" s="35"/>
      <c r="I21" s="35"/>
    </row>
    <row r="22" spans="1:9" ht="13.5">
      <c r="A22" s="11"/>
      <c r="B22" s="136" t="s">
        <v>77</v>
      </c>
      <c r="C22" s="136"/>
      <c r="D22" s="11"/>
      <c r="E22" s="36">
        <v>2</v>
      </c>
      <c r="F22" s="37">
        <v>0</v>
      </c>
      <c r="G22" s="38">
        <v>1</v>
      </c>
      <c r="H22" s="284">
        <f>H23+H27+H31+H32</f>
        <v>143890608</v>
      </c>
      <c r="I22" s="284">
        <f>+I23+I27+I31+I32</f>
        <v>139113386</v>
      </c>
    </row>
    <row r="23" spans="1:9" ht="15" customHeight="1">
      <c r="A23" s="11">
        <v>60</v>
      </c>
      <c r="B23" s="135" t="s">
        <v>78</v>
      </c>
      <c r="C23" s="135"/>
      <c r="D23" s="11"/>
      <c r="E23" s="36">
        <v>2</v>
      </c>
      <c r="F23" s="37">
        <v>0</v>
      </c>
      <c r="G23" s="38">
        <v>2</v>
      </c>
      <c r="H23" s="285">
        <f>SUM(H24:H26)</f>
        <v>1146774</v>
      </c>
      <c r="I23" s="285">
        <v>419197</v>
      </c>
    </row>
    <row r="24" spans="1:9" ht="15" customHeight="1">
      <c r="A24" s="11">
        <v>600</v>
      </c>
      <c r="B24" s="170" t="s">
        <v>79</v>
      </c>
      <c r="C24" s="171"/>
      <c r="D24" s="11"/>
      <c r="E24" s="36">
        <v>2</v>
      </c>
      <c r="F24" s="37">
        <v>0</v>
      </c>
      <c r="G24" s="38">
        <v>3</v>
      </c>
      <c r="H24" s="285">
        <v>0</v>
      </c>
      <c r="I24" s="285">
        <v>0</v>
      </c>
    </row>
    <row r="25" spans="1:9" ht="15" customHeight="1">
      <c r="A25" s="11">
        <v>601</v>
      </c>
      <c r="B25" s="135" t="s">
        <v>80</v>
      </c>
      <c r="C25" s="135"/>
      <c r="D25" s="11"/>
      <c r="E25" s="36">
        <v>2</v>
      </c>
      <c r="F25" s="37">
        <v>0</v>
      </c>
      <c r="G25" s="38">
        <v>4</v>
      </c>
      <c r="H25" s="285">
        <v>1146774</v>
      </c>
      <c r="I25" s="285">
        <v>419197</v>
      </c>
    </row>
    <row r="26" spans="1:9" ht="15" customHeight="1">
      <c r="A26" s="11">
        <v>602</v>
      </c>
      <c r="B26" s="135" t="s">
        <v>81</v>
      </c>
      <c r="C26" s="135"/>
      <c r="D26" s="11"/>
      <c r="E26" s="36">
        <v>2</v>
      </c>
      <c r="F26" s="37">
        <v>0</v>
      </c>
      <c r="G26" s="38">
        <v>5</v>
      </c>
      <c r="H26" s="285">
        <v>0</v>
      </c>
      <c r="I26" s="285">
        <v>0</v>
      </c>
    </row>
    <row r="27" spans="1:9" ht="15" customHeight="1">
      <c r="A27" s="11">
        <v>61</v>
      </c>
      <c r="B27" s="135" t="s">
        <v>82</v>
      </c>
      <c r="C27" s="135"/>
      <c r="D27" s="11"/>
      <c r="E27" s="36">
        <v>2</v>
      </c>
      <c r="F27" s="37">
        <v>0</v>
      </c>
      <c r="G27" s="38">
        <v>6</v>
      </c>
      <c r="H27" s="285">
        <f>SUM(H28:H30)</f>
        <v>140266731</v>
      </c>
      <c r="I27" s="285">
        <v>135886826</v>
      </c>
    </row>
    <row r="28" spans="1:9" ht="15" customHeight="1">
      <c r="A28" s="11">
        <v>610</v>
      </c>
      <c r="B28" s="135" t="s">
        <v>83</v>
      </c>
      <c r="C28" s="135"/>
      <c r="D28" s="11"/>
      <c r="E28" s="36">
        <v>2</v>
      </c>
      <c r="F28" s="37">
        <v>0</v>
      </c>
      <c r="G28" s="38">
        <v>7</v>
      </c>
      <c r="H28" s="285">
        <v>0</v>
      </c>
      <c r="I28" s="285">
        <v>0</v>
      </c>
    </row>
    <row r="29" spans="1:9" ht="15.75" customHeight="1">
      <c r="A29" s="11">
        <v>611</v>
      </c>
      <c r="B29" s="135" t="s">
        <v>84</v>
      </c>
      <c r="C29" s="135"/>
      <c r="D29" s="11"/>
      <c r="E29" s="36">
        <v>2</v>
      </c>
      <c r="F29" s="37">
        <v>0</v>
      </c>
      <c r="G29" s="38">
        <v>8</v>
      </c>
      <c r="H29" s="285">
        <v>41889304</v>
      </c>
      <c r="I29" s="285">
        <v>40252353</v>
      </c>
    </row>
    <row r="30" spans="1:9" ht="15" customHeight="1">
      <c r="A30" s="11">
        <v>612</v>
      </c>
      <c r="B30" s="135" t="s">
        <v>85</v>
      </c>
      <c r="C30" s="135"/>
      <c r="D30" s="11"/>
      <c r="E30" s="36">
        <v>2</v>
      </c>
      <c r="F30" s="37">
        <v>0</v>
      </c>
      <c r="G30" s="38">
        <v>9</v>
      </c>
      <c r="H30" s="285">
        <v>98377427</v>
      </c>
      <c r="I30" s="285">
        <v>95634473</v>
      </c>
    </row>
    <row r="31" spans="1:9" ht="15" customHeight="1">
      <c r="A31" s="11">
        <v>62</v>
      </c>
      <c r="B31" s="135" t="s">
        <v>86</v>
      </c>
      <c r="C31" s="135"/>
      <c r="D31" s="11"/>
      <c r="E31" s="36">
        <v>2</v>
      </c>
      <c r="F31" s="37">
        <v>1</v>
      </c>
      <c r="G31" s="38">
        <v>0</v>
      </c>
      <c r="H31" s="285">
        <v>0</v>
      </c>
      <c r="I31" s="285">
        <v>0</v>
      </c>
    </row>
    <row r="32" spans="1:9" ht="15" customHeight="1">
      <c r="A32" s="11">
        <v>65</v>
      </c>
      <c r="B32" s="135" t="s">
        <v>87</v>
      </c>
      <c r="C32" s="135"/>
      <c r="D32" s="11"/>
      <c r="E32" s="36">
        <v>2</v>
      </c>
      <c r="F32" s="37">
        <v>1</v>
      </c>
      <c r="G32" s="38">
        <v>1</v>
      </c>
      <c r="H32" s="285">
        <v>2477103</v>
      </c>
      <c r="I32" s="285">
        <v>2807363</v>
      </c>
    </row>
    <row r="33" spans="1:9" ht="15" customHeight="1">
      <c r="A33" s="11"/>
      <c r="B33" s="136" t="s">
        <v>88</v>
      </c>
      <c r="C33" s="136"/>
      <c r="D33" s="11"/>
      <c r="E33" s="36">
        <v>2</v>
      </c>
      <c r="F33" s="37">
        <v>1</v>
      </c>
      <c r="G33" s="38">
        <v>2</v>
      </c>
      <c r="H33" s="284">
        <f>H34+H35+H36+H40+H41+H42+H43-H44+H45</f>
        <v>131046427</v>
      </c>
      <c r="I33" s="284">
        <v>113846487</v>
      </c>
    </row>
    <row r="34" spans="1:9" ht="12.75">
      <c r="A34" s="11">
        <v>50</v>
      </c>
      <c r="B34" s="135" t="s">
        <v>89</v>
      </c>
      <c r="C34" s="135"/>
      <c r="D34" s="11"/>
      <c r="E34" s="36">
        <v>2</v>
      </c>
      <c r="F34" s="37">
        <v>1</v>
      </c>
      <c r="G34" s="38">
        <v>3</v>
      </c>
      <c r="H34" s="285">
        <v>748973</v>
      </c>
      <c r="I34" s="285">
        <v>313062</v>
      </c>
    </row>
    <row r="35" spans="1:9" ht="12.75">
      <c r="A35" s="11">
        <v>51</v>
      </c>
      <c r="B35" s="135" t="s">
        <v>90</v>
      </c>
      <c r="C35" s="135"/>
      <c r="D35" s="11"/>
      <c r="E35" s="36">
        <v>2</v>
      </c>
      <c r="F35" s="37">
        <v>1</v>
      </c>
      <c r="G35" s="38">
        <v>4</v>
      </c>
      <c r="H35" s="285">
        <v>31115042</v>
      </c>
      <c r="I35" s="285">
        <v>31062943</v>
      </c>
    </row>
    <row r="36" spans="1:9" ht="15" customHeight="1">
      <c r="A36" s="11">
        <v>52</v>
      </c>
      <c r="B36" s="135" t="s">
        <v>91</v>
      </c>
      <c r="C36" s="135"/>
      <c r="D36" s="11"/>
      <c r="E36" s="36">
        <v>2</v>
      </c>
      <c r="F36" s="37">
        <v>1</v>
      </c>
      <c r="G36" s="38">
        <v>5</v>
      </c>
      <c r="H36" s="285">
        <f>+H37+H38+H39</f>
        <v>39515331</v>
      </c>
      <c r="I36" s="285">
        <v>38466536</v>
      </c>
    </row>
    <row r="37" spans="1:9" ht="15" customHeight="1">
      <c r="A37" s="11" t="s">
        <v>92</v>
      </c>
      <c r="B37" s="135" t="s">
        <v>93</v>
      </c>
      <c r="C37" s="135"/>
      <c r="D37" s="11"/>
      <c r="E37" s="36">
        <v>2</v>
      </c>
      <c r="F37" s="37">
        <v>1</v>
      </c>
      <c r="G37" s="38">
        <v>6</v>
      </c>
      <c r="H37" s="285">
        <v>27149548</v>
      </c>
      <c r="I37" s="285">
        <v>25261785</v>
      </c>
    </row>
    <row r="38" spans="1:9" ht="15" customHeight="1">
      <c r="A38" s="11" t="s">
        <v>94</v>
      </c>
      <c r="B38" s="135" t="s">
        <v>95</v>
      </c>
      <c r="C38" s="135"/>
      <c r="D38" s="11"/>
      <c r="E38" s="36">
        <v>2</v>
      </c>
      <c r="F38" s="37">
        <v>1</v>
      </c>
      <c r="G38" s="38">
        <v>7</v>
      </c>
      <c r="H38" s="285">
        <v>3331089</v>
      </c>
      <c r="I38" s="285">
        <v>4440381</v>
      </c>
    </row>
    <row r="39" spans="1:9" ht="15" customHeight="1">
      <c r="A39" s="11" t="s">
        <v>96</v>
      </c>
      <c r="B39" s="135" t="s">
        <v>97</v>
      </c>
      <c r="C39" s="135"/>
      <c r="D39" s="11"/>
      <c r="E39" s="36">
        <v>2</v>
      </c>
      <c r="F39" s="37">
        <v>1</v>
      </c>
      <c r="G39" s="38">
        <v>8</v>
      </c>
      <c r="H39" s="285">
        <v>9034694</v>
      </c>
      <c r="I39" s="285">
        <v>8764370</v>
      </c>
    </row>
    <row r="40" spans="1:9" ht="15" customHeight="1">
      <c r="A40" s="11">
        <v>53</v>
      </c>
      <c r="B40" s="135" t="s">
        <v>98</v>
      </c>
      <c r="C40" s="135"/>
      <c r="D40" s="11"/>
      <c r="E40" s="36">
        <v>2</v>
      </c>
      <c r="F40" s="37">
        <v>1</v>
      </c>
      <c r="G40" s="38">
        <v>9</v>
      </c>
      <c r="H40" s="285">
        <v>22466641</v>
      </c>
      <c r="I40" s="285">
        <v>21125124</v>
      </c>
    </row>
    <row r="41" spans="1:9" ht="15" customHeight="1">
      <c r="A41" s="11" t="s">
        <v>99</v>
      </c>
      <c r="B41" s="135" t="s">
        <v>100</v>
      </c>
      <c r="C41" s="135"/>
      <c r="D41" s="11"/>
      <c r="E41" s="36">
        <v>2</v>
      </c>
      <c r="F41" s="37">
        <v>2</v>
      </c>
      <c r="G41" s="38">
        <v>0</v>
      </c>
      <c r="H41" s="285">
        <v>16265982</v>
      </c>
      <c r="I41" s="285">
        <v>12637658</v>
      </c>
    </row>
    <row r="42" spans="1:9" ht="15" customHeight="1">
      <c r="A42" s="11" t="s">
        <v>101</v>
      </c>
      <c r="B42" s="135" t="s">
        <v>102</v>
      </c>
      <c r="C42" s="135"/>
      <c r="D42" s="11"/>
      <c r="E42" s="36">
        <v>2</v>
      </c>
      <c r="F42" s="37">
        <v>2</v>
      </c>
      <c r="G42" s="38">
        <v>1</v>
      </c>
      <c r="H42" s="285">
        <v>10682765</v>
      </c>
      <c r="I42" s="285">
        <v>959430</v>
      </c>
    </row>
    <row r="43" spans="1:9" ht="15" customHeight="1">
      <c r="A43" s="11">
        <v>55</v>
      </c>
      <c r="B43" s="135" t="s">
        <v>103</v>
      </c>
      <c r="C43" s="135"/>
      <c r="D43" s="11"/>
      <c r="E43" s="36">
        <v>2</v>
      </c>
      <c r="F43" s="37">
        <v>2</v>
      </c>
      <c r="G43" s="38">
        <v>2</v>
      </c>
      <c r="H43" s="285">
        <v>12234931</v>
      </c>
      <c r="I43" s="285">
        <v>10587341</v>
      </c>
    </row>
    <row r="44" spans="1:9" ht="15" customHeight="1">
      <c r="A44" s="11" t="s">
        <v>104</v>
      </c>
      <c r="B44" s="135" t="s">
        <v>105</v>
      </c>
      <c r="C44" s="135"/>
      <c r="D44" s="11"/>
      <c r="E44" s="36">
        <v>2</v>
      </c>
      <c r="F44" s="37">
        <v>2</v>
      </c>
      <c r="G44" s="38">
        <v>3</v>
      </c>
      <c r="H44" s="285">
        <v>1983238</v>
      </c>
      <c r="I44" s="285">
        <v>1305607</v>
      </c>
    </row>
    <row r="45" spans="1:9" ht="15" customHeight="1">
      <c r="A45" s="11" t="s">
        <v>106</v>
      </c>
      <c r="B45" s="135" t="s">
        <v>107</v>
      </c>
      <c r="C45" s="135"/>
      <c r="D45" s="11"/>
      <c r="E45" s="36">
        <v>2</v>
      </c>
      <c r="F45" s="37">
        <v>2</v>
      </c>
      <c r="G45" s="38">
        <v>4</v>
      </c>
      <c r="H45" s="285">
        <v>0</v>
      </c>
      <c r="I45" s="285">
        <v>0</v>
      </c>
    </row>
    <row r="46" spans="1:9" ht="15" customHeight="1">
      <c r="A46" s="11"/>
      <c r="B46" s="136" t="s">
        <v>108</v>
      </c>
      <c r="C46" s="136"/>
      <c r="D46" s="11"/>
      <c r="E46" s="36">
        <v>2</v>
      </c>
      <c r="F46" s="37">
        <v>2</v>
      </c>
      <c r="G46" s="38">
        <v>5</v>
      </c>
      <c r="H46" s="284">
        <f>+H22-H33</f>
        <v>12844181</v>
      </c>
      <c r="I46" s="284">
        <v>25266899</v>
      </c>
    </row>
    <row r="47" spans="1:9" ht="15" customHeight="1">
      <c r="A47" s="11"/>
      <c r="B47" s="136" t="s">
        <v>109</v>
      </c>
      <c r="C47" s="136"/>
      <c r="D47" s="11"/>
      <c r="E47" s="36">
        <v>2</v>
      </c>
      <c r="F47" s="37">
        <v>2</v>
      </c>
      <c r="G47" s="38">
        <v>6</v>
      </c>
      <c r="H47" s="284">
        <v>0</v>
      </c>
      <c r="I47" s="284">
        <v>0</v>
      </c>
    </row>
    <row r="48" spans="1:9" ht="15" customHeight="1">
      <c r="A48" s="11"/>
      <c r="B48" s="135" t="s">
        <v>110</v>
      </c>
      <c r="C48" s="135"/>
      <c r="D48" s="11"/>
      <c r="E48" s="36"/>
      <c r="F48" s="37"/>
      <c r="G48" s="39"/>
      <c r="H48" s="286"/>
      <c r="I48" s="286"/>
    </row>
    <row r="49" spans="1:9" ht="15" customHeight="1">
      <c r="A49" s="11">
        <v>66</v>
      </c>
      <c r="B49" s="136" t="s">
        <v>111</v>
      </c>
      <c r="C49" s="136"/>
      <c r="D49" s="11"/>
      <c r="E49" s="36">
        <v>2</v>
      </c>
      <c r="F49" s="37">
        <v>2</v>
      </c>
      <c r="G49" s="39">
        <v>7</v>
      </c>
      <c r="H49" s="284">
        <f>H50+H51+H52+H53+H54+H55</f>
        <v>9078156</v>
      </c>
      <c r="I49" s="284">
        <v>3624215</v>
      </c>
    </row>
    <row r="50" spans="1:9" ht="15" customHeight="1">
      <c r="A50" s="11">
        <v>660</v>
      </c>
      <c r="B50" s="135" t="s">
        <v>112</v>
      </c>
      <c r="C50" s="135"/>
      <c r="D50" s="11"/>
      <c r="E50" s="36">
        <v>2</v>
      </c>
      <c r="F50" s="37">
        <v>2</v>
      </c>
      <c r="G50" s="39">
        <v>8</v>
      </c>
      <c r="H50" s="285">
        <v>73914</v>
      </c>
      <c r="I50" s="285">
        <v>76513</v>
      </c>
    </row>
    <row r="51" spans="1:9" ht="15" customHeight="1">
      <c r="A51" s="11">
        <v>661</v>
      </c>
      <c r="B51" s="135" t="s">
        <v>113</v>
      </c>
      <c r="C51" s="135"/>
      <c r="D51" s="11"/>
      <c r="E51" s="36">
        <v>2</v>
      </c>
      <c r="F51" s="37">
        <v>2</v>
      </c>
      <c r="G51" s="38">
        <v>9</v>
      </c>
      <c r="H51" s="285">
        <v>148989</v>
      </c>
      <c r="I51" s="285">
        <v>147218</v>
      </c>
    </row>
    <row r="52" spans="1:9" ht="15" customHeight="1">
      <c r="A52" s="11">
        <v>662</v>
      </c>
      <c r="B52" s="135" t="s">
        <v>114</v>
      </c>
      <c r="C52" s="135"/>
      <c r="D52" s="11"/>
      <c r="E52" s="36">
        <v>2</v>
      </c>
      <c r="F52" s="37">
        <v>3</v>
      </c>
      <c r="G52" s="38">
        <v>0</v>
      </c>
      <c r="H52" s="285">
        <v>8664610</v>
      </c>
      <c r="I52" s="285">
        <v>3388909</v>
      </c>
    </row>
    <row r="53" spans="1:9" ht="15" customHeight="1">
      <c r="A53" s="11">
        <v>663</v>
      </c>
      <c r="B53" s="135" t="s">
        <v>115</v>
      </c>
      <c r="C53" s="135"/>
      <c r="D53" s="11"/>
      <c r="E53" s="36">
        <v>2</v>
      </c>
      <c r="F53" s="37">
        <v>3</v>
      </c>
      <c r="G53" s="38">
        <v>1</v>
      </c>
      <c r="H53" s="285">
        <v>0</v>
      </c>
      <c r="I53" s="285">
        <v>0</v>
      </c>
    </row>
    <row r="54" spans="1:9" ht="15" customHeight="1">
      <c r="A54" s="11">
        <v>664</v>
      </c>
      <c r="B54" s="135" t="s">
        <v>116</v>
      </c>
      <c r="C54" s="135"/>
      <c r="D54" s="11"/>
      <c r="E54" s="36">
        <v>2</v>
      </c>
      <c r="F54" s="37">
        <v>3</v>
      </c>
      <c r="G54" s="38">
        <v>2</v>
      </c>
      <c r="H54" s="285">
        <v>0</v>
      </c>
      <c r="I54" s="285">
        <v>0</v>
      </c>
    </row>
    <row r="55" spans="1:9" ht="15" customHeight="1">
      <c r="A55" s="11">
        <v>669</v>
      </c>
      <c r="B55" s="135" t="s">
        <v>117</v>
      </c>
      <c r="C55" s="135"/>
      <c r="D55" s="11"/>
      <c r="E55" s="36">
        <v>2</v>
      </c>
      <c r="F55" s="37">
        <v>3</v>
      </c>
      <c r="G55" s="38">
        <v>3</v>
      </c>
      <c r="H55" s="285">
        <v>190643</v>
      </c>
      <c r="I55" s="285">
        <v>11575</v>
      </c>
    </row>
    <row r="56" spans="1:9" ht="15" customHeight="1">
      <c r="A56" s="11">
        <v>56</v>
      </c>
      <c r="B56" s="136" t="s">
        <v>118</v>
      </c>
      <c r="C56" s="136"/>
      <c r="D56" s="11"/>
      <c r="E56" s="36">
        <v>2</v>
      </c>
      <c r="F56" s="37">
        <v>3</v>
      </c>
      <c r="G56" s="38">
        <v>4</v>
      </c>
      <c r="H56" s="284">
        <f>H57+H58+H59+H60+H61</f>
        <v>5232684</v>
      </c>
      <c r="I56" s="284">
        <v>22020576</v>
      </c>
    </row>
    <row r="57" spans="1:9" ht="15" customHeight="1">
      <c r="A57" s="11">
        <v>560</v>
      </c>
      <c r="B57" s="135" t="s">
        <v>119</v>
      </c>
      <c r="C57" s="135"/>
      <c r="D57" s="11"/>
      <c r="E57" s="36">
        <v>2</v>
      </c>
      <c r="F57" s="37">
        <v>3</v>
      </c>
      <c r="G57" s="38">
        <v>5</v>
      </c>
      <c r="H57" s="285">
        <v>0</v>
      </c>
      <c r="I57" s="285">
        <v>0</v>
      </c>
    </row>
    <row r="58" spans="1:9" ht="15" customHeight="1">
      <c r="A58" s="11">
        <v>561</v>
      </c>
      <c r="B58" s="135" t="s">
        <v>120</v>
      </c>
      <c r="C58" s="135"/>
      <c r="D58" s="11"/>
      <c r="E58" s="36">
        <v>2</v>
      </c>
      <c r="F58" s="37">
        <v>3</v>
      </c>
      <c r="G58" s="38">
        <v>6</v>
      </c>
      <c r="H58" s="285">
        <v>1740681</v>
      </c>
      <c r="I58" s="285">
        <v>1854200</v>
      </c>
    </row>
    <row r="59" spans="1:9" ht="15" customHeight="1">
      <c r="A59" s="11">
        <v>562</v>
      </c>
      <c r="B59" s="135" t="s">
        <v>121</v>
      </c>
      <c r="C59" s="135"/>
      <c r="D59" s="11"/>
      <c r="E59" s="36">
        <v>2</v>
      </c>
      <c r="F59" s="37">
        <v>3</v>
      </c>
      <c r="G59" s="38">
        <v>7</v>
      </c>
      <c r="H59" s="285">
        <v>3492003</v>
      </c>
      <c r="I59" s="285">
        <v>20166376</v>
      </c>
    </row>
    <row r="60" spans="1:9" ht="15" customHeight="1">
      <c r="A60" s="11">
        <v>563</v>
      </c>
      <c r="B60" s="135" t="s">
        <v>122</v>
      </c>
      <c r="C60" s="135"/>
      <c r="D60" s="11"/>
      <c r="E60" s="36">
        <v>2</v>
      </c>
      <c r="F60" s="37">
        <v>3</v>
      </c>
      <c r="G60" s="38">
        <v>8</v>
      </c>
      <c r="H60" s="285">
        <v>0</v>
      </c>
      <c r="I60" s="285">
        <v>0</v>
      </c>
    </row>
    <row r="61" spans="1:9" ht="15" customHeight="1">
      <c r="A61" s="11">
        <v>569</v>
      </c>
      <c r="B61" s="135" t="s">
        <v>123</v>
      </c>
      <c r="C61" s="135"/>
      <c r="D61" s="11"/>
      <c r="E61" s="36">
        <v>2</v>
      </c>
      <c r="F61" s="37">
        <v>3</v>
      </c>
      <c r="G61" s="38">
        <v>9</v>
      </c>
      <c r="H61" s="285">
        <v>0</v>
      </c>
      <c r="I61" s="285">
        <v>0</v>
      </c>
    </row>
    <row r="62" spans="1:9" ht="15" customHeight="1">
      <c r="A62" s="11"/>
      <c r="B62" s="136" t="s">
        <v>124</v>
      </c>
      <c r="C62" s="136"/>
      <c r="D62" s="11"/>
      <c r="E62" s="36">
        <v>2</v>
      </c>
      <c r="F62" s="37">
        <v>4</v>
      </c>
      <c r="G62" s="38">
        <v>0</v>
      </c>
      <c r="H62" s="284">
        <f>+H49-H56</f>
        <v>3845472</v>
      </c>
      <c r="I62" s="284">
        <v>0</v>
      </c>
    </row>
    <row r="63" spans="1:9" ht="15" customHeight="1">
      <c r="A63" s="11"/>
      <c r="B63" s="136" t="s">
        <v>125</v>
      </c>
      <c r="C63" s="136"/>
      <c r="D63" s="11"/>
      <c r="E63" s="36">
        <v>2</v>
      </c>
      <c r="F63" s="37">
        <v>4</v>
      </c>
      <c r="G63" s="38">
        <v>1</v>
      </c>
      <c r="H63" s="284">
        <v>0</v>
      </c>
      <c r="I63" s="284">
        <v>18396361</v>
      </c>
    </row>
    <row r="64" spans="1:9" ht="15" customHeight="1">
      <c r="A64" s="11"/>
      <c r="B64" s="136" t="s">
        <v>126</v>
      </c>
      <c r="C64" s="136"/>
      <c r="D64" s="11"/>
      <c r="E64" s="36">
        <v>2</v>
      </c>
      <c r="F64" s="37">
        <v>4</v>
      </c>
      <c r="G64" s="38">
        <v>2</v>
      </c>
      <c r="H64" s="287">
        <f>+H46-H47+H62-H63</f>
        <v>16689653</v>
      </c>
      <c r="I64" s="287">
        <v>6870538</v>
      </c>
    </row>
    <row r="65" spans="1:9" ht="15" customHeight="1">
      <c r="A65" s="11"/>
      <c r="B65" s="136" t="s">
        <v>127</v>
      </c>
      <c r="C65" s="136"/>
      <c r="D65" s="11"/>
      <c r="E65" s="36">
        <v>2</v>
      </c>
      <c r="F65" s="37">
        <v>4</v>
      </c>
      <c r="G65" s="38">
        <v>3</v>
      </c>
      <c r="H65" s="287">
        <v>0</v>
      </c>
      <c r="I65" s="287">
        <v>0</v>
      </c>
    </row>
    <row r="66" spans="1:9" ht="15" customHeight="1">
      <c r="A66" s="11"/>
      <c r="B66" s="135" t="s">
        <v>128</v>
      </c>
      <c r="C66" s="135"/>
      <c r="D66" s="11"/>
      <c r="E66" s="36"/>
      <c r="F66" s="37"/>
      <c r="G66" s="39"/>
      <c r="H66" s="288"/>
      <c r="I66" s="286"/>
    </row>
    <row r="67" spans="1:9" ht="25.5" customHeight="1">
      <c r="A67" s="167" t="s">
        <v>129</v>
      </c>
      <c r="B67" s="136" t="s">
        <v>130</v>
      </c>
      <c r="C67" s="136"/>
      <c r="D67" s="169"/>
      <c r="E67" s="141">
        <v>2</v>
      </c>
      <c r="F67" s="146">
        <v>4</v>
      </c>
      <c r="G67" s="149">
        <v>4</v>
      </c>
      <c r="H67" s="289">
        <f>H69+H70+H71+H72+H73+H74+H75+H76+H77</f>
        <v>924284</v>
      </c>
      <c r="I67" s="289">
        <v>7439947</v>
      </c>
    </row>
    <row r="68" spans="1:9" ht="13.5" customHeight="1">
      <c r="A68" s="168"/>
      <c r="B68" s="136"/>
      <c r="C68" s="136"/>
      <c r="D68" s="169"/>
      <c r="E68" s="141"/>
      <c r="F68" s="146"/>
      <c r="G68" s="149"/>
      <c r="H68" s="290"/>
      <c r="I68" s="290"/>
    </row>
    <row r="69" spans="1:9" ht="15" customHeight="1">
      <c r="A69" s="11">
        <v>670</v>
      </c>
      <c r="B69" s="135" t="s">
        <v>131</v>
      </c>
      <c r="C69" s="135"/>
      <c r="D69" s="11"/>
      <c r="E69" s="36">
        <v>2</v>
      </c>
      <c r="F69" s="37">
        <v>4</v>
      </c>
      <c r="G69" s="38">
        <v>5</v>
      </c>
      <c r="H69" s="285">
        <v>2882</v>
      </c>
      <c r="I69" s="285">
        <v>9519</v>
      </c>
    </row>
    <row r="70" spans="1:9" ht="15" customHeight="1">
      <c r="A70" s="11">
        <v>671</v>
      </c>
      <c r="B70" s="135" t="s">
        <v>132</v>
      </c>
      <c r="C70" s="135"/>
      <c r="D70" s="11"/>
      <c r="E70" s="36">
        <v>2</v>
      </c>
      <c r="F70" s="37">
        <v>4</v>
      </c>
      <c r="G70" s="38">
        <v>6</v>
      </c>
      <c r="H70" s="285">
        <v>0</v>
      </c>
      <c r="I70" s="285">
        <v>0</v>
      </c>
    </row>
    <row r="71" spans="1:9" ht="15" customHeight="1">
      <c r="A71" s="11">
        <v>672</v>
      </c>
      <c r="B71" s="135" t="s">
        <v>133</v>
      </c>
      <c r="C71" s="135"/>
      <c r="D71" s="11"/>
      <c r="E71" s="36">
        <v>2</v>
      </c>
      <c r="F71" s="37">
        <v>4</v>
      </c>
      <c r="G71" s="38">
        <v>7</v>
      </c>
      <c r="H71" s="285">
        <v>0</v>
      </c>
      <c r="I71" s="285">
        <v>0</v>
      </c>
    </row>
    <row r="72" spans="1:9" ht="15" customHeight="1">
      <c r="A72" s="11">
        <v>674</v>
      </c>
      <c r="B72" s="135" t="s">
        <v>134</v>
      </c>
      <c r="C72" s="135"/>
      <c r="D72" s="11"/>
      <c r="E72" s="36">
        <v>2</v>
      </c>
      <c r="F72" s="37">
        <v>4</v>
      </c>
      <c r="G72" s="38">
        <v>8</v>
      </c>
      <c r="H72" s="285">
        <v>0</v>
      </c>
      <c r="I72" s="285">
        <v>0</v>
      </c>
    </row>
    <row r="73" spans="1:9" ht="15" customHeight="1">
      <c r="A73" s="11">
        <v>675</v>
      </c>
      <c r="B73" s="135" t="s">
        <v>135</v>
      </c>
      <c r="C73" s="135"/>
      <c r="D73" s="11"/>
      <c r="E73" s="36">
        <v>2</v>
      </c>
      <c r="F73" s="37">
        <v>4</v>
      </c>
      <c r="G73" s="38">
        <v>9</v>
      </c>
      <c r="H73" s="285">
        <v>1465</v>
      </c>
      <c r="I73" s="285">
        <v>9785</v>
      </c>
    </row>
    <row r="74" spans="1:9" ht="15" customHeight="1">
      <c r="A74" s="11">
        <v>676</v>
      </c>
      <c r="B74" s="135" t="s">
        <v>136</v>
      </c>
      <c r="C74" s="135"/>
      <c r="D74" s="11"/>
      <c r="E74" s="36">
        <v>2</v>
      </c>
      <c r="F74" s="37">
        <v>5</v>
      </c>
      <c r="G74" s="38">
        <v>0</v>
      </c>
      <c r="H74" s="285">
        <v>419</v>
      </c>
      <c r="I74" s="285">
        <v>21941</v>
      </c>
    </row>
    <row r="75" spans="1:9" ht="15" customHeight="1">
      <c r="A75" s="11">
        <v>677</v>
      </c>
      <c r="B75" s="135" t="s">
        <v>137</v>
      </c>
      <c r="C75" s="135"/>
      <c r="D75" s="11"/>
      <c r="E75" s="36">
        <v>2</v>
      </c>
      <c r="F75" s="37">
        <v>5</v>
      </c>
      <c r="G75" s="38">
        <v>1</v>
      </c>
      <c r="H75" s="285">
        <v>4860</v>
      </c>
      <c r="I75" s="285">
        <v>377140</v>
      </c>
    </row>
    <row r="76" spans="1:9" ht="15.75" customHeight="1">
      <c r="A76" s="11">
        <v>678</v>
      </c>
      <c r="B76" s="135" t="s">
        <v>138</v>
      </c>
      <c r="C76" s="135"/>
      <c r="D76" s="11"/>
      <c r="E76" s="36">
        <v>2</v>
      </c>
      <c r="F76" s="37">
        <v>5</v>
      </c>
      <c r="G76" s="38">
        <v>2</v>
      </c>
      <c r="H76" s="285">
        <v>0</v>
      </c>
      <c r="I76" s="285">
        <v>0</v>
      </c>
    </row>
    <row r="77" spans="1:9" ht="15" customHeight="1">
      <c r="A77" s="11">
        <v>679</v>
      </c>
      <c r="B77" s="135" t="s">
        <v>139</v>
      </c>
      <c r="C77" s="135"/>
      <c r="D77" s="11"/>
      <c r="E77" s="36">
        <v>2</v>
      </c>
      <c r="F77" s="37">
        <v>5</v>
      </c>
      <c r="G77" s="38">
        <v>3</v>
      </c>
      <c r="H77" s="285">
        <v>914658</v>
      </c>
      <c r="I77" s="285">
        <v>7021562</v>
      </c>
    </row>
    <row r="78" spans="1:9" ht="12.75" customHeight="1">
      <c r="A78" s="153" t="s">
        <v>140</v>
      </c>
      <c r="B78" s="155" t="s">
        <v>141</v>
      </c>
      <c r="C78" s="156"/>
      <c r="D78" s="163"/>
      <c r="E78" s="165">
        <v>2</v>
      </c>
      <c r="F78" s="159">
        <v>5</v>
      </c>
      <c r="G78" s="161">
        <v>4</v>
      </c>
      <c r="H78" s="289">
        <f>SUM(H80:H88)</f>
        <v>3298289</v>
      </c>
      <c r="I78" s="289">
        <v>2905887</v>
      </c>
    </row>
    <row r="79" spans="1:9" ht="30" customHeight="1">
      <c r="A79" s="154"/>
      <c r="B79" s="157"/>
      <c r="C79" s="158"/>
      <c r="D79" s="164"/>
      <c r="E79" s="166"/>
      <c r="F79" s="160"/>
      <c r="G79" s="162"/>
      <c r="H79" s="290"/>
      <c r="I79" s="290"/>
    </row>
    <row r="80" spans="1:9" ht="15" customHeight="1">
      <c r="A80" s="11">
        <v>570</v>
      </c>
      <c r="B80" s="135" t="s">
        <v>142</v>
      </c>
      <c r="C80" s="135"/>
      <c r="D80" s="11"/>
      <c r="E80" s="36">
        <v>2</v>
      </c>
      <c r="F80" s="37">
        <v>5</v>
      </c>
      <c r="G80" s="38">
        <v>5</v>
      </c>
      <c r="H80" s="285">
        <v>23547</v>
      </c>
      <c r="I80" s="285">
        <v>113670</v>
      </c>
    </row>
    <row r="81" spans="1:9" ht="15" customHeight="1">
      <c r="A81" s="11">
        <v>571</v>
      </c>
      <c r="B81" s="135" t="s">
        <v>143</v>
      </c>
      <c r="C81" s="135"/>
      <c r="D81" s="11"/>
      <c r="E81" s="36">
        <v>2</v>
      </c>
      <c r="F81" s="37">
        <v>5</v>
      </c>
      <c r="G81" s="38">
        <v>6</v>
      </c>
      <c r="H81" s="285">
        <v>0</v>
      </c>
      <c r="I81" s="285">
        <v>0</v>
      </c>
    </row>
    <row r="82" spans="1:9" ht="15" customHeight="1">
      <c r="A82" s="11">
        <v>572</v>
      </c>
      <c r="B82" s="135" t="s">
        <v>144</v>
      </c>
      <c r="C82" s="135"/>
      <c r="D82" s="11"/>
      <c r="E82" s="36">
        <v>2</v>
      </c>
      <c r="F82" s="37">
        <v>5</v>
      </c>
      <c r="G82" s="38">
        <v>7</v>
      </c>
      <c r="H82" s="285">
        <v>0</v>
      </c>
      <c r="I82" s="285">
        <v>0</v>
      </c>
    </row>
    <row r="83" spans="1:9" ht="15" customHeight="1">
      <c r="A83" s="11">
        <v>574</v>
      </c>
      <c r="B83" s="135" t="s">
        <v>145</v>
      </c>
      <c r="C83" s="135"/>
      <c r="D83" s="11"/>
      <c r="E83" s="36">
        <v>2</v>
      </c>
      <c r="F83" s="37">
        <v>5</v>
      </c>
      <c r="G83" s="38">
        <v>8</v>
      </c>
      <c r="H83" s="285">
        <v>0</v>
      </c>
      <c r="I83" s="285">
        <v>0</v>
      </c>
    </row>
    <row r="84" spans="1:9" ht="15" customHeight="1">
      <c r="A84" s="11">
        <v>575</v>
      </c>
      <c r="B84" s="135" t="s">
        <v>146</v>
      </c>
      <c r="C84" s="135"/>
      <c r="D84" s="11"/>
      <c r="E84" s="36">
        <v>2</v>
      </c>
      <c r="F84" s="37">
        <v>5</v>
      </c>
      <c r="G84" s="38">
        <v>9</v>
      </c>
      <c r="H84" s="285">
        <v>0</v>
      </c>
      <c r="I84" s="285">
        <v>0</v>
      </c>
    </row>
    <row r="85" spans="1:9" ht="15" customHeight="1">
      <c r="A85" s="11">
        <v>576</v>
      </c>
      <c r="B85" s="135" t="s">
        <v>147</v>
      </c>
      <c r="C85" s="135"/>
      <c r="D85" s="11"/>
      <c r="E85" s="36">
        <v>2</v>
      </c>
      <c r="F85" s="37">
        <v>6</v>
      </c>
      <c r="G85" s="38">
        <v>0</v>
      </c>
      <c r="H85" s="285">
        <v>12137</v>
      </c>
      <c r="I85" s="285">
        <v>21853</v>
      </c>
    </row>
    <row r="86" spans="1:9" ht="15" customHeight="1">
      <c r="A86" s="11">
        <v>577</v>
      </c>
      <c r="B86" s="135" t="s">
        <v>148</v>
      </c>
      <c r="C86" s="135"/>
      <c r="D86" s="11"/>
      <c r="E86" s="36">
        <v>2</v>
      </c>
      <c r="F86" s="37">
        <v>6</v>
      </c>
      <c r="G86" s="38">
        <v>1</v>
      </c>
      <c r="H86" s="285">
        <v>0</v>
      </c>
      <c r="I86" s="285">
        <v>0</v>
      </c>
    </row>
    <row r="87" spans="1:9" ht="15" customHeight="1">
      <c r="A87" s="11">
        <v>578</v>
      </c>
      <c r="B87" s="135" t="s">
        <v>149</v>
      </c>
      <c r="C87" s="135"/>
      <c r="D87" s="11"/>
      <c r="E87" s="36">
        <v>2</v>
      </c>
      <c r="F87" s="37">
        <v>6</v>
      </c>
      <c r="G87" s="38">
        <v>2</v>
      </c>
      <c r="H87" s="285">
        <v>46271</v>
      </c>
      <c r="I87" s="285">
        <v>0</v>
      </c>
    </row>
    <row r="88" spans="1:9" ht="15" customHeight="1">
      <c r="A88" s="11">
        <v>579</v>
      </c>
      <c r="B88" s="135" t="s">
        <v>150</v>
      </c>
      <c r="C88" s="135"/>
      <c r="D88" s="11"/>
      <c r="E88" s="36">
        <v>2</v>
      </c>
      <c r="F88" s="37">
        <v>6</v>
      </c>
      <c r="G88" s="38">
        <v>3</v>
      </c>
      <c r="H88" s="285">
        <v>3216334</v>
      </c>
      <c r="I88" s="285">
        <v>2770364</v>
      </c>
    </row>
    <row r="89" spans="1:9" ht="15" customHeight="1">
      <c r="A89" s="11"/>
      <c r="B89" s="136" t="s">
        <v>151</v>
      </c>
      <c r="C89" s="136"/>
      <c r="D89" s="11"/>
      <c r="E89" s="36">
        <v>2</v>
      </c>
      <c r="F89" s="37">
        <v>6</v>
      </c>
      <c r="G89" s="38">
        <v>4</v>
      </c>
      <c r="H89" s="284">
        <v>0</v>
      </c>
      <c r="I89" s="284">
        <v>4534060</v>
      </c>
    </row>
    <row r="90" spans="1:9" ht="15" customHeight="1">
      <c r="A90" s="11"/>
      <c r="B90" s="136" t="s">
        <v>152</v>
      </c>
      <c r="C90" s="136"/>
      <c r="D90" s="11"/>
      <c r="E90" s="36">
        <v>2</v>
      </c>
      <c r="F90" s="37">
        <v>6</v>
      </c>
      <c r="G90" s="38">
        <v>5</v>
      </c>
      <c r="H90" s="284">
        <f>+H78-H67</f>
        <v>2374005</v>
      </c>
      <c r="I90" s="284">
        <v>0</v>
      </c>
    </row>
    <row r="91" spans="1:9" ht="48" customHeight="1">
      <c r="A91" s="11"/>
      <c r="B91" s="135" t="s">
        <v>153</v>
      </c>
      <c r="C91" s="135"/>
      <c r="D91" s="11"/>
      <c r="E91" s="36"/>
      <c r="F91" s="37"/>
      <c r="G91" s="39"/>
      <c r="H91" s="286"/>
      <c r="I91" s="286"/>
    </row>
    <row r="92" spans="1:9" ht="15" customHeight="1">
      <c r="A92" s="11" t="s">
        <v>154</v>
      </c>
      <c r="B92" s="136" t="s">
        <v>155</v>
      </c>
      <c r="C92" s="136"/>
      <c r="D92" s="11"/>
      <c r="E92" s="36">
        <v>2</v>
      </c>
      <c r="F92" s="37">
        <v>6</v>
      </c>
      <c r="G92" s="38">
        <v>6</v>
      </c>
      <c r="H92" s="284">
        <f>SUM(H93:H101)</f>
        <v>870329</v>
      </c>
      <c r="I92" s="284">
        <v>66561</v>
      </c>
    </row>
    <row r="93" spans="1:9" ht="15" customHeight="1">
      <c r="A93" s="11">
        <v>680</v>
      </c>
      <c r="B93" s="135" t="s">
        <v>156</v>
      </c>
      <c r="C93" s="135"/>
      <c r="D93" s="11"/>
      <c r="E93" s="36">
        <v>2</v>
      </c>
      <c r="F93" s="37">
        <v>6</v>
      </c>
      <c r="G93" s="38">
        <v>7</v>
      </c>
      <c r="H93" s="286">
        <v>0</v>
      </c>
      <c r="I93" s="286">
        <v>0</v>
      </c>
    </row>
    <row r="94" spans="1:9" ht="15" customHeight="1">
      <c r="A94" s="11">
        <v>681</v>
      </c>
      <c r="B94" s="135" t="s">
        <v>157</v>
      </c>
      <c r="C94" s="135"/>
      <c r="D94" s="11"/>
      <c r="E94" s="36">
        <v>2</v>
      </c>
      <c r="F94" s="37">
        <v>6</v>
      </c>
      <c r="G94" s="38">
        <v>8</v>
      </c>
      <c r="H94" s="286">
        <v>0</v>
      </c>
      <c r="I94" s="286">
        <v>0</v>
      </c>
    </row>
    <row r="95" spans="1:9" ht="25.5" customHeight="1">
      <c r="A95" s="11">
        <v>682</v>
      </c>
      <c r="B95" s="135" t="s">
        <v>158</v>
      </c>
      <c r="C95" s="135"/>
      <c r="D95" s="11"/>
      <c r="E95" s="36">
        <v>2</v>
      </c>
      <c r="F95" s="37">
        <v>6</v>
      </c>
      <c r="G95" s="38">
        <v>9</v>
      </c>
      <c r="H95" s="286">
        <v>0</v>
      </c>
      <c r="I95" s="286">
        <v>0</v>
      </c>
    </row>
    <row r="96" spans="1:9" ht="25.5" customHeight="1">
      <c r="A96" s="11">
        <v>683</v>
      </c>
      <c r="B96" s="135" t="s">
        <v>159</v>
      </c>
      <c r="C96" s="135"/>
      <c r="D96" s="11"/>
      <c r="E96" s="36">
        <v>2</v>
      </c>
      <c r="F96" s="37">
        <v>7</v>
      </c>
      <c r="G96" s="38">
        <v>0</v>
      </c>
      <c r="H96" s="286">
        <v>0</v>
      </c>
      <c r="I96" s="286">
        <v>0</v>
      </c>
    </row>
    <row r="97" spans="1:9" ht="25.5" customHeight="1">
      <c r="A97" s="11">
        <v>684</v>
      </c>
      <c r="B97" s="135" t="s">
        <v>160</v>
      </c>
      <c r="C97" s="135"/>
      <c r="D97" s="11"/>
      <c r="E97" s="36">
        <v>2</v>
      </c>
      <c r="F97" s="37">
        <v>7</v>
      </c>
      <c r="G97" s="38">
        <v>1</v>
      </c>
      <c r="H97" s="286">
        <v>0</v>
      </c>
      <c r="I97" s="286">
        <v>0</v>
      </c>
    </row>
    <row r="98" spans="1:9" ht="15" customHeight="1">
      <c r="A98" s="11">
        <v>685</v>
      </c>
      <c r="B98" s="135" t="s">
        <v>161</v>
      </c>
      <c r="C98" s="135"/>
      <c r="D98" s="11"/>
      <c r="E98" s="36">
        <v>2</v>
      </c>
      <c r="F98" s="37">
        <v>7</v>
      </c>
      <c r="G98" s="38">
        <v>2</v>
      </c>
      <c r="H98" s="93">
        <v>870329</v>
      </c>
      <c r="I98" s="285">
        <v>66561</v>
      </c>
    </row>
    <row r="99" spans="1:9" ht="15" customHeight="1">
      <c r="A99" s="11">
        <v>686</v>
      </c>
      <c r="B99" s="135" t="s">
        <v>148</v>
      </c>
      <c r="C99" s="135"/>
      <c r="D99" s="11"/>
      <c r="E99" s="36">
        <v>2</v>
      </c>
      <c r="F99" s="37">
        <v>7</v>
      </c>
      <c r="G99" s="38">
        <v>3</v>
      </c>
      <c r="H99" s="286">
        <v>0</v>
      </c>
      <c r="I99" s="286">
        <v>0</v>
      </c>
    </row>
    <row r="100" spans="1:9" ht="15" customHeight="1">
      <c r="A100" s="11">
        <v>687</v>
      </c>
      <c r="B100" s="135" t="s">
        <v>162</v>
      </c>
      <c r="C100" s="135"/>
      <c r="D100" s="11"/>
      <c r="E100" s="36">
        <v>2</v>
      </c>
      <c r="F100" s="37">
        <v>7</v>
      </c>
      <c r="G100" s="38">
        <v>4</v>
      </c>
      <c r="H100" s="286">
        <v>0</v>
      </c>
      <c r="I100" s="286">
        <v>0</v>
      </c>
    </row>
    <row r="101" spans="1:9" ht="15" customHeight="1">
      <c r="A101" s="11">
        <v>689</v>
      </c>
      <c r="B101" s="135" t="s">
        <v>163</v>
      </c>
      <c r="C101" s="135"/>
      <c r="D101" s="11"/>
      <c r="E101" s="36">
        <v>2</v>
      </c>
      <c r="F101" s="37">
        <v>7</v>
      </c>
      <c r="G101" s="38">
        <v>5</v>
      </c>
      <c r="H101" s="286">
        <v>0</v>
      </c>
      <c r="I101" s="286">
        <v>0</v>
      </c>
    </row>
    <row r="102" spans="1:9" ht="15" customHeight="1">
      <c r="A102" s="11" t="s">
        <v>164</v>
      </c>
      <c r="B102" s="136" t="s">
        <v>165</v>
      </c>
      <c r="C102" s="136"/>
      <c r="D102" s="11"/>
      <c r="E102" s="36">
        <v>2</v>
      </c>
      <c r="F102" s="37">
        <v>7</v>
      </c>
      <c r="G102" s="38">
        <v>6</v>
      </c>
      <c r="H102" s="287">
        <f>SUM(H103:H110)</f>
        <v>607171</v>
      </c>
      <c r="I102" s="287">
        <v>905890</v>
      </c>
    </row>
    <row r="103" spans="1:9" ht="15" customHeight="1">
      <c r="A103" s="11">
        <v>580</v>
      </c>
      <c r="B103" s="135" t="s">
        <v>166</v>
      </c>
      <c r="C103" s="135"/>
      <c r="D103" s="11"/>
      <c r="E103" s="36">
        <v>2</v>
      </c>
      <c r="F103" s="37">
        <v>7</v>
      </c>
      <c r="G103" s="38">
        <v>7</v>
      </c>
      <c r="H103" s="285">
        <v>0</v>
      </c>
      <c r="I103" s="285">
        <v>0</v>
      </c>
    </row>
    <row r="104" spans="1:9" ht="15" customHeight="1">
      <c r="A104" s="11">
        <v>581</v>
      </c>
      <c r="B104" s="135" t="s">
        <v>167</v>
      </c>
      <c r="C104" s="135"/>
      <c r="D104" s="11"/>
      <c r="E104" s="36">
        <v>2</v>
      </c>
      <c r="F104" s="37">
        <v>7</v>
      </c>
      <c r="G104" s="38">
        <v>8</v>
      </c>
      <c r="H104" s="285">
        <v>0</v>
      </c>
      <c r="I104" s="285">
        <v>0</v>
      </c>
    </row>
    <row r="105" spans="1:9" ht="15" customHeight="1">
      <c r="A105" s="11">
        <v>582</v>
      </c>
      <c r="B105" s="135" t="s">
        <v>168</v>
      </c>
      <c r="C105" s="135"/>
      <c r="D105" s="11"/>
      <c r="E105" s="36">
        <v>2</v>
      </c>
      <c r="F105" s="37">
        <v>7</v>
      </c>
      <c r="G105" s="38">
        <v>9</v>
      </c>
      <c r="H105" s="285">
        <v>0</v>
      </c>
      <c r="I105" s="285">
        <v>0</v>
      </c>
    </row>
    <row r="106" spans="1:9" ht="15.75" customHeight="1">
      <c r="A106" s="11">
        <v>583</v>
      </c>
      <c r="B106" s="135" t="s">
        <v>169</v>
      </c>
      <c r="C106" s="135"/>
      <c r="D106" s="11"/>
      <c r="E106" s="36">
        <v>2</v>
      </c>
      <c r="F106" s="37">
        <v>8</v>
      </c>
      <c r="G106" s="38">
        <v>0</v>
      </c>
      <c r="H106" s="285">
        <v>0</v>
      </c>
      <c r="I106" s="285">
        <v>0</v>
      </c>
    </row>
    <row r="107" spans="1:9" ht="25.5" customHeight="1">
      <c r="A107" s="11">
        <v>584</v>
      </c>
      <c r="B107" s="135" t="s">
        <v>170</v>
      </c>
      <c r="C107" s="135"/>
      <c r="D107" s="11"/>
      <c r="E107" s="36">
        <v>2</v>
      </c>
      <c r="F107" s="37">
        <v>8</v>
      </c>
      <c r="G107" s="38">
        <v>1</v>
      </c>
      <c r="H107" s="291">
        <v>520906</v>
      </c>
      <c r="I107" s="285">
        <v>0</v>
      </c>
    </row>
    <row r="108" spans="1:9" ht="15" customHeight="1">
      <c r="A108" s="11">
        <v>585</v>
      </c>
      <c r="B108" s="135" t="s">
        <v>171</v>
      </c>
      <c r="C108" s="135"/>
      <c r="D108" s="11"/>
      <c r="E108" s="36">
        <v>2</v>
      </c>
      <c r="F108" s="37">
        <v>8</v>
      </c>
      <c r="G108" s="38">
        <v>2</v>
      </c>
      <c r="H108" s="1">
        <v>86265</v>
      </c>
      <c r="I108" s="296">
        <v>905890</v>
      </c>
    </row>
    <row r="109" spans="1:9" ht="15" customHeight="1">
      <c r="A109" s="11">
        <v>586</v>
      </c>
      <c r="B109" s="135" t="s">
        <v>172</v>
      </c>
      <c r="C109" s="135"/>
      <c r="D109" s="11"/>
      <c r="E109" s="36">
        <v>2</v>
      </c>
      <c r="F109" s="37">
        <v>8</v>
      </c>
      <c r="G109" s="38">
        <v>3</v>
      </c>
      <c r="H109" s="285">
        <v>0</v>
      </c>
      <c r="I109" s="285">
        <v>0</v>
      </c>
    </row>
    <row r="110" spans="1:9" ht="15" customHeight="1">
      <c r="A110" s="11">
        <v>589</v>
      </c>
      <c r="B110" s="135" t="s">
        <v>173</v>
      </c>
      <c r="C110" s="135"/>
      <c r="D110" s="11"/>
      <c r="E110" s="36">
        <v>2</v>
      </c>
      <c r="F110" s="37">
        <v>8</v>
      </c>
      <c r="G110" s="38">
        <v>4</v>
      </c>
      <c r="H110" s="285">
        <v>0</v>
      </c>
      <c r="I110" s="285">
        <v>0</v>
      </c>
    </row>
    <row r="111" spans="1:9" ht="15" customHeight="1">
      <c r="A111" s="11" t="s">
        <v>174</v>
      </c>
      <c r="B111" s="136" t="s">
        <v>175</v>
      </c>
      <c r="C111" s="136"/>
      <c r="D111" s="11"/>
      <c r="E111" s="36">
        <v>2</v>
      </c>
      <c r="F111" s="37">
        <v>8</v>
      </c>
      <c r="G111" s="38">
        <v>5</v>
      </c>
      <c r="H111" s="292">
        <v>0</v>
      </c>
      <c r="I111" s="292">
        <v>0</v>
      </c>
    </row>
    <row r="112" spans="1:9" ht="15" customHeight="1">
      <c r="A112" s="11">
        <v>640</v>
      </c>
      <c r="B112" s="135" t="s">
        <v>176</v>
      </c>
      <c r="C112" s="135"/>
      <c r="D112" s="11"/>
      <c r="E112" s="36">
        <v>2</v>
      </c>
      <c r="F112" s="37">
        <v>8</v>
      </c>
      <c r="G112" s="38">
        <v>6</v>
      </c>
      <c r="H112" s="286">
        <v>0</v>
      </c>
      <c r="I112" s="286">
        <v>0</v>
      </c>
    </row>
    <row r="113" spans="1:9" ht="15" customHeight="1">
      <c r="A113" s="11">
        <v>641</v>
      </c>
      <c r="B113" s="135" t="s">
        <v>177</v>
      </c>
      <c r="C113" s="135"/>
      <c r="D113" s="11"/>
      <c r="E113" s="36">
        <v>2</v>
      </c>
      <c r="F113" s="37">
        <v>8</v>
      </c>
      <c r="G113" s="38">
        <v>7</v>
      </c>
      <c r="H113" s="286">
        <v>0</v>
      </c>
      <c r="I113" s="286">
        <v>0</v>
      </c>
    </row>
    <row r="114" spans="1:9" ht="15" customHeight="1">
      <c r="A114" s="11">
        <v>642</v>
      </c>
      <c r="B114" s="135" t="s">
        <v>178</v>
      </c>
      <c r="C114" s="135"/>
      <c r="D114" s="11"/>
      <c r="E114" s="36">
        <v>2</v>
      </c>
      <c r="F114" s="37">
        <v>8</v>
      </c>
      <c r="G114" s="38">
        <v>8</v>
      </c>
      <c r="H114" s="286">
        <v>0</v>
      </c>
      <c r="I114" s="286">
        <v>0</v>
      </c>
    </row>
    <row r="115" spans="1:9" ht="15.75" customHeight="1">
      <c r="A115" s="11" t="s">
        <v>174</v>
      </c>
      <c r="B115" s="136" t="s">
        <v>179</v>
      </c>
      <c r="C115" s="136"/>
      <c r="D115" s="11"/>
      <c r="E115" s="36">
        <v>2</v>
      </c>
      <c r="F115" s="37">
        <v>8</v>
      </c>
      <c r="G115" s="38">
        <v>9</v>
      </c>
      <c r="H115" s="286">
        <v>0</v>
      </c>
      <c r="I115" s="286">
        <v>0</v>
      </c>
    </row>
    <row r="116" spans="1:9" ht="15" customHeight="1">
      <c r="A116" s="11">
        <v>643</v>
      </c>
      <c r="B116" s="135" t="s">
        <v>180</v>
      </c>
      <c r="C116" s="135"/>
      <c r="D116" s="11"/>
      <c r="E116" s="36">
        <v>2</v>
      </c>
      <c r="F116" s="37">
        <v>9</v>
      </c>
      <c r="G116" s="38">
        <v>0</v>
      </c>
      <c r="H116" s="286">
        <v>0</v>
      </c>
      <c r="I116" s="286">
        <v>0</v>
      </c>
    </row>
    <row r="117" spans="1:9" ht="15" customHeight="1">
      <c r="A117" s="11">
        <v>644</v>
      </c>
      <c r="B117" s="135" t="s">
        <v>181</v>
      </c>
      <c r="C117" s="135"/>
      <c r="D117" s="11"/>
      <c r="E117" s="36">
        <v>2</v>
      </c>
      <c r="F117" s="37">
        <v>9</v>
      </c>
      <c r="G117" s="38">
        <v>1</v>
      </c>
      <c r="H117" s="286">
        <v>0</v>
      </c>
      <c r="I117" s="286">
        <v>0</v>
      </c>
    </row>
    <row r="118" spans="1:9" ht="15" customHeight="1">
      <c r="A118" s="11">
        <v>645</v>
      </c>
      <c r="B118" s="135" t="s">
        <v>182</v>
      </c>
      <c r="C118" s="135"/>
      <c r="D118" s="11"/>
      <c r="E118" s="36">
        <v>2</v>
      </c>
      <c r="F118" s="37">
        <v>9</v>
      </c>
      <c r="G118" s="38">
        <v>2</v>
      </c>
      <c r="H118" s="286">
        <v>0</v>
      </c>
      <c r="I118" s="286">
        <v>0</v>
      </c>
    </row>
    <row r="119" spans="1:9" ht="15" customHeight="1">
      <c r="A119" s="11"/>
      <c r="B119" s="136" t="s">
        <v>183</v>
      </c>
      <c r="C119" s="136"/>
      <c r="D119" s="11"/>
      <c r="E119" s="36">
        <v>2</v>
      </c>
      <c r="F119" s="37">
        <v>9</v>
      </c>
      <c r="G119" s="38">
        <v>3</v>
      </c>
      <c r="H119" s="285">
        <f>+H92-H102+H111-H115</f>
        <v>263158</v>
      </c>
      <c r="I119" s="285">
        <v>0</v>
      </c>
    </row>
    <row r="120" spans="1:9" ht="15" customHeight="1">
      <c r="A120" s="11"/>
      <c r="B120" s="136" t="s">
        <v>184</v>
      </c>
      <c r="C120" s="136"/>
      <c r="D120" s="11"/>
      <c r="E120" s="36">
        <v>2</v>
      </c>
      <c r="F120" s="37">
        <v>9</v>
      </c>
      <c r="G120" s="38">
        <v>4</v>
      </c>
      <c r="H120" s="284">
        <v>0</v>
      </c>
      <c r="I120" s="284">
        <v>839329</v>
      </c>
    </row>
    <row r="121" spans="1:9" ht="25.5" customHeight="1">
      <c r="A121" s="11" t="s">
        <v>185</v>
      </c>
      <c r="B121" s="135" t="s">
        <v>186</v>
      </c>
      <c r="C121" s="135"/>
      <c r="D121" s="11"/>
      <c r="E121" s="36">
        <v>2</v>
      </c>
      <c r="F121" s="37">
        <v>9</v>
      </c>
      <c r="G121" s="38">
        <v>5</v>
      </c>
      <c r="H121" s="291">
        <v>147705</v>
      </c>
      <c r="I121" s="285">
        <v>226018</v>
      </c>
    </row>
    <row r="122" spans="1:9" ht="25.5" customHeight="1">
      <c r="A122" s="11" t="s">
        <v>187</v>
      </c>
      <c r="B122" s="135" t="s">
        <v>188</v>
      </c>
      <c r="C122" s="135"/>
      <c r="D122" s="11"/>
      <c r="E122" s="36">
        <v>2</v>
      </c>
      <c r="F122" s="37">
        <v>9</v>
      </c>
      <c r="G122" s="38">
        <v>6</v>
      </c>
      <c r="H122" s="291">
        <v>600107</v>
      </c>
      <c r="I122" s="285">
        <v>352843</v>
      </c>
    </row>
    <row r="123" spans="1:9" ht="15" customHeight="1">
      <c r="A123" s="11"/>
      <c r="B123" s="150" t="s">
        <v>189</v>
      </c>
      <c r="C123" s="150"/>
      <c r="D123" s="11"/>
      <c r="E123" s="36"/>
      <c r="F123" s="37"/>
      <c r="G123" s="39"/>
      <c r="H123" s="286"/>
      <c r="I123" s="286"/>
    </row>
    <row r="124" spans="1:9" ht="15" customHeight="1">
      <c r="A124" s="141"/>
      <c r="B124" s="142" t="s">
        <v>190</v>
      </c>
      <c r="C124" s="143"/>
      <c r="D124" s="144"/>
      <c r="E124" s="141">
        <v>2</v>
      </c>
      <c r="F124" s="146">
        <v>9</v>
      </c>
      <c r="G124" s="149">
        <v>7</v>
      </c>
      <c r="H124" s="289">
        <f>+H64-H65+H89-H90+H119-H120+H121-H122</f>
        <v>14126404</v>
      </c>
      <c r="I124" s="289">
        <v>10438444</v>
      </c>
    </row>
    <row r="125" spans="1:9" ht="15" customHeight="1">
      <c r="A125" s="141"/>
      <c r="B125" s="151" t="s">
        <v>191</v>
      </c>
      <c r="C125" s="152"/>
      <c r="D125" s="144"/>
      <c r="E125" s="141"/>
      <c r="F125" s="146"/>
      <c r="G125" s="149"/>
      <c r="H125" s="290"/>
      <c r="I125" s="290"/>
    </row>
    <row r="126" spans="1:9" ht="15" customHeight="1">
      <c r="A126" s="141"/>
      <c r="B126" s="142" t="s">
        <v>192</v>
      </c>
      <c r="C126" s="143"/>
      <c r="D126" s="144"/>
      <c r="E126" s="141">
        <v>2</v>
      </c>
      <c r="F126" s="146">
        <v>9</v>
      </c>
      <c r="G126" s="144">
        <v>8</v>
      </c>
      <c r="H126" s="289">
        <v>0</v>
      </c>
      <c r="I126" s="289">
        <v>0</v>
      </c>
    </row>
    <row r="127" spans="1:9" ht="15" customHeight="1">
      <c r="A127" s="141"/>
      <c r="B127" s="147" t="s">
        <v>193</v>
      </c>
      <c r="C127" s="148"/>
      <c r="D127" s="144"/>
      <c r="E127" s="141"/>
      <c r="F127" s="146"/>
      <c r="G127" s="144"/>
      <c r="H127" s="290"/>
      <c r="I127" s="290"/>
    </row>
    <row r="128" spans="1:9" ht="15" customHeight="1">
      <c r="A128" s="11"/>
      <c r="B128" s="145" t="s">
        <v>194</v>
      </c>
      <c r="C128" s="145"/>
      <c r="D128" s="11"/>
      <c r="E128" s="36"/>
      <c r="F128" s="37"/>
      <c r="G128" s="39"/>
      <c r="H128" s="286"/>
      <c r="I128" s="286"/>
    </row>
    <row r="129" spans="1:9" ht="15" customHeight="1">
      <c r="A129" s="11" t="s">
        <v>195</v>
      </c>
      <c r="B129" s="135" t="s">
        <v>196</v>
      </c>
      <c r="C129" s="135"/>
      <c r="D129" s="11"/>
      <c r="E129" s="36">
        <v>2</v>
      </c>
      <c r="F129" s="37">
        <v>9</v>
      </c>
      <c r="G129" s="38">
        <v>9</v>
      </c>
      <c r="H129" s="93">
        <v>1977336</v>
      </c>
      <c r="I129" s="285">
        <v>1507886</v>
      </c>
    </row>
    <row r="130" spans="1:9" ht="15" customHeight="1">
      <c r="A130" s="11" t="s">
        <v>197</v>
      </c>
      <c r="B130" s="135" t="s">
        <v>198</v>
      </c>
      <c r="C130" s="135"/>
      <c r="D130" s="11"/>
      <c r="E130" s="36">
        <v>3</v>
      </c>
      <c r="F130" s="37">
        <v>0</v>
      </c>
      <c r="G130" s="38">
        <v>0</v>
      </c>
      <c r="H130" s="285">
        <v>0</v>
      </c>
      <c r="I130" s="285">
        <v>9874</v>
      </c>
    </row>
    <row r="131" spans="1:9" ht="15" customHeight="1">
      <c r="A131" s="11" t="s">
        <v>197</v>
      </c>
      <c r="B131" s="135" t="s">
        <v>199</v>
      </c>
      <c r="C131" s="135"/>
      <c r="D131" s="11"/>
      <c r="E131" s="36">
        <v>3</v>
      </c>
      <c r="F131" s="37">
        <v>0</v>
      </c>
      <c r="G131" s="38">
        <v>1</v>
      </c>
      <c r="H131" s="93">
        <v>27248</v>
      </c>
      <c r="I131" s="285">
        <v>0</v>
      </c>
    </row>
    <row r="132" spans="1:9" ht="15" customHeight="1">
      <c r="A132" s="11"/>
      <c r="B132" s="135" t="s">
        <v>200</v>
      </c>
      <c r="C132" s="135"/>
      <c r="D132" s="11"/>
      <c r="E132" s="36"/>
      <c r="F132" s="40"/>
      <c r="G132" s="39"/>
      <c r="H132" s="286"/>
      <c r="I132" s="286"/>
    </row>
    <row r="133" spans="1:9" ht="15" customHeight="1">
      <c r="A133" s="11"/>
      <c r="B133" s="136" t="s">
        <v>201</v>
      </c>
      <c r="C133" s="136"/>
      <c r="D133" s="11"/>
      <c r="E133" s="36">
        <v>3</v>
      </c>
      <c r="F133" s="37">
        <v>0</v>
      </c>
      <c r="G133" s="38">
        <v>2</v>
      </c>
      <c r="H133" s="293">
        <f>+H124-H126-H129-H130+H131</f>
        <v>12176316</v>
      </c>
      <c r="I133" s="293">
        <f>+I124-I126-I129-I130+I131</f>
        <v>8920684</v>
      </c>
    </row>
    <row r="134" spans="1:9" ht="15" customHeight="1">
      <c r="A134" s="11"/>
      <c r="B134" s="136" t="s">
        <v>202</v>
      </c>
      <c r="C134" s="136"/>
      <c r="D134" s="11"/>
      <c r="E134" s="36">
        <v>3</v>
      </c>
      <c r="F134" s="37">
        <v>0</v>
      </c>
      <c r="G134" s="38">
        <v>3</v>
      </c>
      <c r="H134" s="284">
        <v>0</v>
      </c>
      <c r="I134" s="284">
        <v>0</v>
      </c>
    </row>
    <row r="135" spans="1:9" ht="15" customHeight="1">
      <c r="A135" s="11"/>
      <c r="B135" s="135" t="s">
        <v>203</v>
      </c>
      <c r="C135" s="135"/>
      <c r="D135" s="11"/>
      <c r="E135" s="36"/>
      <c r="F135" s="37"/>
      <c r="G135" s="38"/>
      <c r="H135" s="286"/>
      <c r="I135" s="286"/>
    </row>
    <row r="136" spans="1:9" ht="25.5" customHeight="1">
      <c r="A136" s="11" t="s">
        <v>204</v>
      </c>
      <c r="B136" s="135" t="s">
        <v>205</v>
      </c>
      <c r="C136" s="135"/>
      <c r="D136" s="11"/>
      <c r="E136" s="36">
        <v>3</v>
      </c>
      <c r="F136" s="37">
        <v>0</v>
      </c>
      <c r="G136" s="38">
        <v>4</v>
      </c>
      <c r="H136" s="286">
        <v>0</v>
      </c>
      <c r="I136" s="286">
        <v>0</v>
      </c>
    </row>
    <row r="137" spans="1:9" ht="25.5" customHeight="1">
      <c r="A137" s="11" t="s">
        <v>206</v>
      </c>
      <c r="B137" s="135" t="s">
        <v>207</v>
      </c>
      <c r="C137" s="135"/>
      <c r="D137" s="11"/>
      <c r="E137" s="36">
        <v>3</v>
      </c>
      <c r="F137" s="37">
        <v>0</v>
      </c>
      <c r="G137" s="38">
        <v>5</v>
      </c>
      <c r="H137" s="286">
        <v>0</v>
      </c>
      <c r="I137" s="286">
        <v>0</v>
      </c>
    </row>
    <row r="138" spans="1:9" ht="15" customHeight="1">
      <c r="A138" s="11"/>
      <c r="B138" s="136" t="s">
        <v>208</v>
      </c>
      <c r="C138" s="136"/>
      <c r="D138" s="11"/>
      <c r="E138" s="36">
        <v>3</v>
      </c>
      <c r="F138" s="37">
        <v>0</v>
      </c>
      <c r="G138" s="38">
        <v>6</v>
      </c>
      <c r="H138" s="286">
        <v>0</v>
      </c>
      <c r="I138" s="286">
        <v>0</v>
      </c>
    </row>
    <row r="139" spans="1:9" ht="15" customHeight="1">
      <c r="A139" s="11"/>
      <c r="B139" s="136" t="s">
        <v>209</v>
      </c>
      <c r="C139" s="136"/>
      <c r="D139" s="11"/>
      <c r="E139" s="36">
        <v>3</v>
      </c>
      <c r="F139" s="37">
        <v>0</v>
      </c>
      <c r="G139" s="38">
        <v>7</v>
      </c>
      <c r="H139" s="286">
        <v>0</v>
      </c>
      <c r="I139" s="286">
        <v>0</v>
      </c>
    </row>
    <row r="140" spans="1:9" ht="15" customHeight="1">
      <c r="A140" s="11" t="s">
        <v>210</v>
      </c>
      <c r="B140" s="135" t="s">
        <v>211</v>
      </c>
      <c r="C140" s="135"/>
      <c r="D140" s="11"/>
      <c r="E140" s="36">
        <v>3</v>
      </c>
      <c r="F140" s="37">
        <v>0</v>
      </c>
      <c r="G140" s="38">
        <v>8</v>
      </c>
      <c r="H140" s="286">
        <v>0</v>
      </c>
      <c r="I140" s="286">
        <v>0</v>
      </c>
    </row>
    <row r="141" spans="1:9" ht="15" customHeight="1">
      <c r="A141" s="11"/>
      <c r="B141" s="136" t="s">
        <v>212</v>
      </c>
      <c r="C141" s="136"/>
      <c r="D141" s="11"/>
      <c r="E141" s="36">
        <v>3</v>
      </c>
      <c r="F141" s="37">
        <v>0</v>
      </c>
      <c r="G141" s="38">
        <v>9</v>
      </c>
      <c r="H141" s="286">
        <v>0</v>
      </c>
      <c r="I141" s="286">
        <v>0</v>
      </c>
    </row>
    <row r="142" spans="1:9" ht="14.25" customHeight="1">
      <c r="A142" s="11"/>
      <c r="B142" s="136" t="s">
        <v>213</v>
      </c>
      <c r="C142" s="136"/>
      <c r="D142" s="11"/>
      <c r="E142" s="36">
        <v>3</v>
      </c>
      <c r="F142" s="37">
        <v>1</v>
      </c>
      <c r="G142" s="38">
        <v>0</v>
      </c>
      <c r="H142" s="286">
        <v>0</v>
      </c>
      <c r="I142" s="286">
        <v>0</v>
      </c>
    </row>
    <row r="143" spans="1:9" ht="15.75" customHeight="1">
      <c r="A143" s="11"/>
      <c r="B143" s="135" t="s">
        <v>214</v>
      </c>
      <c r="C143" s="135"/>
      <c r="D143" s="11"/>
      <c r="E143" s="36"/>
      <c r="F143" s="37"/>
      <c r="G143" s="38"/>
      <c r="H143" s="286"/>
      <c r="I143" s="286"/>
    </row>
    <row r="144" spans="1:9" ht="15" customHeight="1">
      <c r="A144" s="11"/>
      <c r="B144" s="136" t="s">
        <v>215</v>
      </c>
      <c r="C144" s="136"/>
      <c r="D144" s="11"/>
      <c r="E144" s="36">
        <v>3</v>
      </c>
      <c r="F144" s="37">
        <v>1</v>
      </c>
      <c r="G144" s="38">
        <v>1</v>
      </c>
      <c r="H144" s="284">
        <f>+H133-H134+H141-H142</f>
        <v>12176316</v>
      </c>
      <c r="I144" s="284">
        <f>+I133-I134+I141-I142</f>
        <v>8920684</v>
      </c>
    </row>
    <row r="145" spans="1:9" ht="15" customHeight="1">
      <c r="A145" s="11"/>
      <c r="B145" s="136" t="s">
        <v>216</v>
      </c>
      <c r="C145" s="136"/>
      <c r="D145" s="11"/>
      <c r="E145" s="36">
        <v>3</v>
      </c>
      <c r="F145" s="37">
        <v>1</v>
      </c>
      <c r="G145" s="38">
        <v>2</v>
      </c>
      <c r="H145" s="284">
        <f>+H134</f>
        <v>0</v>
      </c>
      <c r="I145" s="284">
        <v>0</v>
      </c>
    </row>
    <row r="146" spans="1:9" ht="15" customHeight="1">
      <c r="A146" s="11">
        <v>723</v>
      </c>
      <c r="B146" s="135" t="s">
        <v>217</v>
      </c>
      <c r="C146" s="135"/>
      <c r="D146" s="11"/>
      <c r="E146" s="36">
        <v>3</v>
      </c>
      <c r="F146" s="37">
        <v>1</v>
      </c>
      <c r="G146" s="38">
        <v>3</v>
      </c>
      <c r="H146" s="286">
        <v>0</v>
      </c>
      <c r="I146" s="286">
        <v>0</v>
      </c>
    </row>
    <row r="147" spans="1:9" ht="15" customHeight="1">
      <c r="A147" s="11"/>
      <c r="B147" s="50"/>
      <c r="C147" s="50"/>
      <c r="D147" s="11"/>
      <c r="E147" s="36"/>
      <c r="F147" s="37"/>
      <c r="G147" s="38"/>
      <c r="H147" s="294"/>
      <c r="I147" s="294"/>
    </row>
    <row r="148" spans="1:9" ht="15" customHeight="1">
      <c r="A148" s="11"/>
      <c r="B148" s="136" t="s">
        <v>218</v>
      </c>
      <c r="C148" s="136"/>
      <c r="D148" s="11"/>
      <c r="E148" s="36"/>
      <c r="F148" s="37"/>
      <c r="G148" s="38"/>
      <c r="H148" s="286"/>
      <c r="I148" s="286"/>
    </row>
    <row r="149" spans="1:9" ht="15" customHeight="1">
      <c r="A149" s="11"/>
      <c r="B149" s="135" t="s">
        <v>219</v>
      </c>
      <c r="C149" s="135"/>
      <c r="D149" s="11"/>
      <c r="E149" s="36">
        <v>3</v>
      </c>
      <c r="F149" s="37">
        <v>1</v>
      </c>
      <c r="G149" s="38">
        <v>4</v>
      </c>
      <c r="H149" s="286">
        <v>0</v>
      </c>
      <c r="I149" s="286">
        <v>0</v>
      </c>
    </row>
    <row r="150" spans="1:9" ht="15" customHeight="1">
      <c r="A150" s="11"/>
      <c r="B150" s="135" t="s">
        <v>220</v>
      </c>
      <c r="C150" s="135"/>
      <c r="D150" s="11"/>
      <c r="E150" s="36">
        <v>3</v>
      </c>
      <c r="F150" s="37">
        <v>1</v>
      </c>
      <c r="G150" s="38">
        <v>5</v>
      </c>
      <c r="H150" s="286">
        <v>0</v>
      </c>
      <c r="I150" s="286">
        <v>0</v>
      </c>
    </row>
    <row r="151" spans="1:9" ht="15" customHeight="1">
      <c r="A151" s="11"/>
      <c r="B151" s="135" t="s">
        <v>221</v>
      </c>
      <c r="C151" s="135"/>
      <c r="D151" s="11"/>
      <c r="E151" s="36">
        <v>3</v>
      </c>
      <c r="F151" s="37">
        <v>1</v>
      </c>
      <c r="G151" s="38">
        <v>6</v>
      </c>
      <c r="H151" s="286">
        <v>0</v>
      </c>
      <c r="I151" s="286">
        <v>0</v>
      </c>
    </row>
    <row r="152" spans="1:9" ht="25.5" customHeight="1">
      <c r="A152" s="11"/>
      <c r="B152" s="135" t="s">
        <v>222</v>
      </c>
      <c r="C152" s="135"/>
      <c r="D152" s="11"/>
      <c r="E152" s="36">
        <v>3</v>
      </c>
      <c r="F152" s="37">
        <v>1</v>
      </c>
      <c r="G152" s="38">
        <v>7</v>
      </c>
      <c r="H152" s="286">
        <v>0</v>
      </c>
      <c r="I152" s="286">
        <v>0</v>
      </c>
    </row>
    <row r="153" spans="1:9" ht="15" customHeight="1">
      <c r="A153" s="11"/>
      <c r="B153" s="135" t="s">
        <v>223</v>
      </c>
      <c r="C153" s="135"/>
      <c r="D153" s="11"/>
      <c r="E153" s="36">
        <v>3</v>
      </c>
      <c r="F153" s="37">
        <v>1</v>
      </c>
      <c r="G153" s="38">
        <v>8</v>
      </c>
      <c r="H153" s="286">
        <v>0</v>
      </c>
      <c r="I153" s="286">
        <v>0</v>
      </c>
    </row>
    <row r="154" spans="1:9" ht="15" customHeight="1">
      <c r="A154" s="11"/>
      <c r="B154" s="135" t="s">
        <v>224</v>
      </c>
      <c r="C154" s="135"/>
      <c r="D154" s="11"/>
      <c r="E154" s="36">
        <v>3</v>
      </c>
      <c r="F154" s="37">
        <v>1</v>
      </c>
      <c r="G154" s="38">
        <v>9</v>
      </c>
      <c r="H154" s="286">
        <v>0</v>
      </c>
      <c r="I154" s="286">
        <v>0</v>
      </c>
    </row>
    <row r="155" spans="1:9" ht="15" customHeight="1">
      <c r="A155" s="11"/>
      <c r="B155" s="135" t="s">
        <v>225</v>
      </c>
      <c r="C155" s="135"/>
      <c r="D155" s="11"/>
      <c r="E155" s="36">
        <v>3</v>
      </c>
      <c r="F155" s="37">
        <v>2</v>
      </c>
      <c r="G155" s="38">
        <v>0</v>
      </c>
      <c r="H155" s="286">
        <v>0</v>
      </c>
      <c r="I155" s="286">
        <v>0</v>
      </c>
    </row>
    <row r="156" spans="1:9" ht="15" customHeight="1">
      <c r="A156" s="11"/>
      <c r="B156" s="135" t="s">
        <v>226</v>
      </c>
      <c r="C156" s="135"/>
      <c r="D156" s="11"/>
      <c r="E156" s="36">
        <v>3</v>
      </c>
      <c r="F156" s="37">
        <v>2</v>
      </c>
      <c r="G156" s="38">
        <v>1</v>
      </c>
      <c r="H156" s="286">
        <v>0</v>
      </c>
      <c r="I156" s="286">
        <v>0</v>
      </c>
    </row>
    <row r="157" spans="1:9" ht="15" customHeight="1">
      <c r="A157" s="11"/>
      <c r="B157" s="135" t="s">
        <v>227</v>
      </c>
      <c r="C157" s="135"/>
      <c r="D157" s="11"/>
      <c r="E157" s="36">
        <v>3</v>
      </c>
      <c r="F157" s="37">
        <v>2</v>
      </c>
      <c r="G157" s="38">
        <v>2</v>
      </c>
      <c r="H157" s="286">
        <v>0</v>
      </c>
      <c r="I157" s="286">
        <v>0</v>
      </c>
    </row>
    <row r="158" spans="1:9" ht="25.5" customHeight="1">
      <c r="A158" s="11"/>
      <c r="B158" s="135" t="s">
        <v>228</v>
      </c>
      <c r="C158" s="135"/>
      <c r="D158" s="11"/>
      <c r="E158" s="36">
        <v>3</v>
      </c>
      <c r="F158" s="37">
        <v>2</v>
      </c>
      <c r="G158" s="38">
        <v>3</v>
      </c>
      <c r="H158" s="286">
        <v>0</v>
      </c>
      <c r="I158" s="286">
        <v>0</v>
      </c>
    </row>
    <row r="159" spans="1:9" ht="15" customHeight="1">
      <c r="A159" s="11"/>
      <c r="B159" s="135" t="s">
        <v>229</v>
      </c>
      <c r="C159" s="135"/>
      <c r="D159" s="11"/>
      <c r="E159" s="36">
        <v>3</v>
      </c>
      <c r="F159" s="37">
        <v>2</v>
      </c>
      <c r="G159" s="38">
        <v>4</v>
      </c>
      <c r="H159" s="286">
        <v>0</v>
      </c>
      <c r="I159" s="286">
        <v>0</v>
      </c>
    </row>
    <row r="160" spans="1:9" ht="15" customHeight="1">
      <c r="A160" s="11"/>
      <c r="B160" s="135" t="s">
        <v>230</v>
      </c>
      <c r="C160" s="135"/>
      <c r="D160" s="11"/>
      <c r="E160" s="36">
        <v>3</v>
      </c>
      <c r="F160" s="37">
        <v>2</v>
      </c>
      <c r="G160" s="38">
        <v>5</v>
      </c>
      <c r="H160" s="286">
        <v>0</v>
      </c>
      <c r="I160" s="286">
        <v>0</v>
      </c>
    </row>
    <row r="161" spans="1:9" ht="15" customHeight="1">
      <c r="A161" s="11"/>
      <c r="B161" s="135" t="s">
        <v>231</v>
      </c>
      <c r="C161" s="135"/>
      <c r="D161" s="11"/>
      <c r="E161" s="36">
        <v>3</v>
      </c>
      <c r="F161" s="37">
        <v>2</v>
      </c>
      <c r="G161" s="38">
        <v>6</v>
      </c>
      <c r="H161" s="286">
        <v>0</v>
      </c>
      <c r="I161" s="286">
        <v>0</v>
      </c>
    </row>
    <row r="162" spans="1:9" ht="15" customHeight="1">
      <c r="A162" s="11"/>
      <c r="B162" s="136" t="s">
        <v>232</v>
      </c>
      <c r="C162" s="136"/>
      <c r="D162" s="11"/>
      <c r="E162" s="36">
        <v>3</v>
      </c>
      <c r="F162" s="37">
        <v>2</v>
      </c>
      <c r="G162" s="38">
        <v>7</v>
      </c>
      <c r="H162" s="286">
        <v>0</v>
      </c>
      <c r="I162" s="286">
        <v>0</v>
      </c>
    </row>
    <row r="163" spans="1:9" ht="15" customHeight="1">
      <c r="A163" s="11"/>
      <c r="B163" s="136" t="s">
        <v>233</v>
      </c>
      <c r="C163" s="136"/>
      <c r="D163" s="11"/>
      <c r="E163" s="36">
        <v>3</v>
      </c>
      <c r="F163" s="37">
        <v>2</v>
      </c>
      <c r="G163" s="38">
        <v>8</v>
      </c>
      <c r="H163" s="286">
        <v>0</v>
      </c>
      <c r="I163" s="286">
        <v>0</v>
      </c>
    </row>
    <row r="164" spans="1:9" ht="15" customHeight="1">
      <c r="A164" s="11" t="s">
        <v>234</v>
      </c>
      <c r="B164" s="135" t="s">
        <v>235</v>
      </c>
      <c r="C164" s="135"/>
      <c r="D164" s="11"/>
      <c r="E164" s="36">
        <v>3</v>
      </c>
      <c r="F164" s="37">
        <v>2</v>
      </c>
      <c r="G164" s="38">
        <v>9</v>
      </c>
      <c r="H164" s="286">
        <v>0</v>
      </c>
      <c r="I164" s="286">
        <v>0</v>
      </c>
    </row>
    <row r="165" spans="1:9" ht="15" customHeight="1">
      <c r="A165" s="11"/>
      <c r="B165" s="136" t="s">
        <v>236</v>
      </c>
      <c r="C165" s="136"/>
      <c r="D165" s="11"/>
      <c r="E165" s="36">
        <v>3</v>
      </c>
      <c r="F165" s="37">
        <v>3</v>
      </c>
      <c r="G165" s="38">
        <v>0</v>
      </c>
      <c r="H165" s="286">
        <v>0</v>
      </c>
      <c r="I165" s="286">
        <v>0</v>
      </c>
    </row>
    <row r="166" spans="1:9" ht="15" customHeight="1">
      <c r="A166" s="11"/>
      <c r="B166" s="136" t="s">
        <v>237</v>
      </c>
      <c r="C166" s="136"/>
      <c r="D166" s="11"/>
      <c r="E166" s="36">
        <v>3</v>
      </c>
      <c r="F166" s="37">
        <v>3</v>
      </c>
      <c r="G166" s="38">
        <v>1</v>
      </c>
      <c r="H166" s="286">
        <v>0</v>
      </c>
      <c r="I166" s="286">
        <v>0</v>
      </c>
    </row>
    <row r="167" spans="1:9" ht="15" customHeight="1">
      <c r="A167" s="11"/>
      <c r="B167" s="48"/>
      <c r="C167" s="48"/>
      <c r="D167" s="11"/>
      <c r="E167" s="36"/>
      <c r="F167" s="37"/>
      <c r="G167" s="38"/>
      <c r="H167" s="294"/>
      <c r="I167" s="294"/>
    </row>
    <row r="168" spans="1:9" ht="15" customHeight="1">
      <c r="A168" s="11"/>
      <c r="B168" s="136" t="s">
        <v>238</v>
      </c>
      <c r="C168" s="136"/>
      <c r="D168" s="11"/>
      <c r="E168" s="36">
        <v>3</v>
      </c>
      <c r="F168" s="37">
        <v>3</v>
      </c>
      <c r="G168" s="38">
        <v>2</v>
      </c>
      <c r="H168" s="284">
        <f>+H144-H145+H165-H166</f>
        <v>12176316</v>
      </c>
      <c r="I168" s="284">
        <f>+I144-I145+I165-I166</f>
        <v>8920684</v>
      </c>
    </row>
    <row r="169" spans="1:9" ht="15" customHeight="1">
      <c r="A169" s="11"/>
      <c r="B169" s="136" t="s">
        <v>239</v>
      </c>
      <c r="C169" s="136"/>
      <c r="D169" s="11"/>
      <c r="E169" s="36">
        <v>3</v>
      </c>
      <c r="F169" s="37">
        <v>3</v>
      </c>
      <c r="G169" s="38">
        <v>3</v>
      </c>
      <c r="H169" s="284">
        <v>0</v>
      </c>
      <c r="I169" s="284">
        <v>0</v>
      </c>
    </row>
    <row r="170" spans="1:9" ht="15" customHeight="1">
      <c r="A170" s="11"/>
      <c r="B170" s="48"/>
      <c r="C170" s="48"/>
      <c r="D170" s="11"/>
      <c r="E170" s="36"/>
      <c r="F170" s="37"/>
      <c r="G170" s="38"/>
      <c r="H170" s="294"/>
      <c r="I170" s="294"/>
    </row>
    <row r="171" spans="1:9" ht="15" customHeight="1">
      <c r="A171" s="11"/>
      <c r="B171" s="135" t="s">
        <v>240</v>
      </c>
      <c r="C171" s="135"/>
      <c r="D171" s="11"/>
      <c r="E171" s="36">
        <v>3</v>
      </c>
      <c r="F171" s="37">
        <v>3</v>
      </c>
      <c r="G171" s="38">
        <v>4</v>
      </c>
      <c r="H171" s="295">
        <f>+H144</f>
        <v>12176316</v>
      </c>
      <c r="I171" s="295">
        <f>+I144</f>
        <v>8920684</v>
      </c>
    </row>
    <row r="172" spans="1:9" ht="15" customHeight="1">
      <c r="A172" s="11"/>
      <c r="B172" s="135" t="s">
        <v>241</v>
      </c>
      <c r="C172" s="135"/>
      <c r="D172" s="11"/>
      <c r="E172" s="36">
        <v>3</v>
      </c>
      <c r="F172" s="37">
        <v>3</v>
      </c>
      <c r="G172" s="38">
        <v>5</v>
      </c>
      <c r="H172" s="295">
        <f>H171</f>
        <v>12176316</v>
      </c>
      <c r="I172" s="295">
        <f>+I171</f>
        <v>8920684</v>
      </c>
    </row>
    <row r="173" spans="1:9" ht="15" customHeight="1">
      <c r="A173" s="11"/>
      <c r="B173" s="135" t="s">
        <v>242</v>
      </c>
      <c r="C173" s="135"/>
      <c r="D173" s="11"/>
      <c r="E173" s="36">
        <v>3</v>
      </c>
      <c r="F173" s="37">
        <v>3</v>
      </c>
      <c r="G173" s="38">
        <v>6</v>
      </c>
      <c r="H173" s="286">
        <v>0</v>
      </c>
      <c r="I173" s="286">
        <v>0</v>
      </c>
    </row>
    <row r="174" spans="1:9" ht="15" customHeight="1">
      <c r="A174" s="11"/>
      <c r="B174" s="135" t="s">
        <v>243</v>
      </c>
      <c r="C174" s="135"/>
      <c r="D174" s="11"/>
      <c r="E174" s="36">
        <v>3</v>
      </c>
      <c r="F174" s="37">
        <v>3</v>
      </c>
      <c r="G174" s="38">
        <v>7</v>
      </c>
      <c r="H174" s="295">
        <f>+H168</f>
        <v>12176316</v>
      </c>
      <c r="I174" s="295">
        <f>+I168</f>
        <v>8920684</v>
      </c>
    </row>
    <row r="175" spans="1:9" ht="15" customHeight="1">
      <c r="A175" s="11"/>
      <c r="B175" s="135" t="s">
        <v>241</v>
      </c>
      <c r="C175" s="135"/>
      <c r="D175" s="11"/>
      <c r="E175" s="36">
        <v>3</v>
      </c>
      <c r="F175" s="37">
        <v>3</v>
      </c>
      <c r="G175" s="38">
        <v>8</v>
      </c>
      <c r="H175" s="295">
        <f>H171</f>
        <v>12176316</v>
      </c>
      <c r="I175" s="295">
        <f>+I174</f>
        <v>8920684</v>
      </c>
    </row>
    <row r="176" spans="1:9" ht="15" customHeight="1">
      <c r="A176" s="11"/>
      <c r="B176" s="135" t="s">
        <v>242</v>
      </c>
      <c r="C176" s="135"/>
      <c r="D176" s="11"/>
      <c r="E176" s="36">
        <v>3</v>
      </c>
      <c r="F176" s="37">
        <v>3</v>
      </c>
      <c r="G176" s="38">
        <v>9</v>
      </c>
      <c r="H176" s="286">
        <v>0</v>
      </c>
      <c r="I176" s="286">
        <v>0</v>
      </c>
    </row>
    <row r="177" spans="1:9" ht="15" customHeight="1">
      <c r="A177" s="11"/>
      <c r="B177" s="135" t="s">
        <v>244</v>
      </c>
      <c r="C177" s="135"/>
      <c r="D177" s="11"/>
      <c r="E177" s="36">
        <v>3</v>
      </c>
      <c r="F177" s="37">
        <v>4</v>
      </c>
      <c r="G177" s="38">
        <v>0</v>
      </c>
      <c r="H177" s="286">
        <v>0</v>
      </c>
      <c r="I177" s="286">
        <v>0</v>
      </c>
    </row>
    <row r="178" spans="1:9" ht="15" customHeight="1">
      <c r="A178" s="11"/>
      <c r="B178" s="135" t="s">
        <v>245</v>
      </c>
      <c r="C178" s="135"/>
      <c r="D178" s="11"/>
      <c r="E178" s="36">
        <v>3</v>
      </c>
      <c r="F178" s="37">
        <v>4</v>
      </c>
      <c r="G178" s="38">
        <v>1</v>
      </c>
      <c r="H178" s="286">
        <v>0</v>
      </c>
      <c r="I178" s="286">
        <v>0</v>
      </c>
    </row>
    <row r="179" spans="1:9" ht="15" customHeight="1">
      <c r="A179" s="11"/>
      <c r="B179" s="135" t="s">
        <v>246</v>
      </c>
      <c r="C179" s="135"/>
      <c r="D179" s="11"/>
      <c r="E179" s="36">
        <v>3</v>
      </c>
      <c r="F179" s="37">
        <v>4</v>
      </c>
      <c r="G179" s="38">
        <v>2</v>
      </c>
      <c r="H179" s="286">
        <v>0</v>
      </c>
      <c r="I179" s="286">
        <v>0</v>
      </c>
    </row>
    <row r="180" spans="1:9" ht="15" customHeight="1">
      <c r="A180" s="11"/>
      <c r="B180" s="50"/>
      <c r="C180" s="50"/>
      <c r="D180" s="11"/>
      <c r="E180" s="36"/>
      <c r="F180" s="37"/>
      <c r="G180" s="38"/>
      <c r="H180" s="294"/>
      <c r="I180" s="294"/>
    </row>
    <row r="181" spans="1:9" ht="15" customHeight="1">
      <c r="A181" s="11"/>
      <c r="B181" s="135" t="s">
        <v>247</v>
      </c>
      <c r="C181" s="135"/>
      <c r="D181" s="11"/>
      <c r="E181" s="36"/>
      <c r="F181" s="37"/>
      <c r="G181" s="38"/>
      <c r="H181" s="286"/>
      <c r="I181" s="286"/>
    </row>
    <row r="182" spans="1:9" ht="15" customHeight="1">
      <c r="A182" s="11"/>
      <c r="B182" s="140" t="s">
        <v>248</v>
      </c>
      <c r="C182" s="140"/>
      <c r="D182" s="11"/>
      <c r="E182" s="36">
        <v>3</v>
      </c>
      <c r="F182" s="37">
        <v>4</v>
      </c>
      <c r="G182" s="38">
        <v>3</v>
      </c>
      <c r="H182" s="286">
        <v>670</v>
      </c>
      <c r="I182" s="286">
        <v>720</v>
      </c>
    </row>
    <row r="183" spans="1:9" ht="15" customHeight="1">
      <c r="A183" s="11"/>
      <c r="B183" s="135" t="s">
        <v>249</v>
      </c>
      <c r="C183" s="135"/>
      <c r="D183" s="11"/>
      <c r="E183" s="36">
        <v>3</v>
      </c>
      <c r="F183" s="37">
        <v>4</v>
      </c>
      <c r="G183" s="38">
        <v>4</v>
      </c>
      <c r="H183" s="286">
        <v>660</v>
      </c>
      <c r="I183" s="286">
        <v>712</v>
      </c>
    </row>
    <row r="184" spans="8:9" ht="12.75">
      <c r="H184" s="5"/>
      <c r="I184" s="81"/>
    </row>
    <row r="185" spans="8:9" ht="12.75">
      <c r="H185" s="80"/>
      <c r="I185" s="81"/>
    </row>
    <row r="186" spans="1:9" ht="12.75">
      <c r="A186" s="137" t="s">
        <v>57</v>
      </c>
      <c r="B186" s="137"/>
      <c r="D186" s="26"/>
      <c r="E186" s="26"/>
      <c r="F186" s="26"/>
      <c r="G186" s="26"/>
      <c r="I186" s="41" t="s">
        <v>605</v>
      </c>
    </row>
    <row r="187" spans="1:9" ht="12.75">
      <c r="A187" s="138" t="s">
        <v>623</v>
      </c>
      <c r="B187" s="139"/>
      <c r="D187" s="79"/>
      <c r="E187" s="79"/>
      <c r="F187" s="79"/>
      <c r="G187" s="79"/>
      <c r="H187" s="41" t="s">
        <v>250</v>
      </c>
      <c r="I187" s="68" t="s">
        <v>602</v>
      </c>
    </row>
    <row r="188" spans="4:9" ht="12.75">
      <c r="D188" s="79"/>
      <c r="E188" s="79"/>
      <c r="F188" s="79"/>
      <c r="G188" s="79"/>
      <c r="H188" s="5"/>
      <c r="I188" s="5"/>
    </row>
    <row r="189" spans="4:6" ht="12.75">
      <c r="D189" s="26"/>
      <c r="E189" s="26"/>
      <c r="F189" s="26"/>
    </row>
  </sheetData>
  <sheetProtection/>
  <mergeCells count="207">
    <mergeCell ref="H126:H127"/>
    <mergeCell ref="A12:I12"/>
    <mergeCell ref="C13:G13"/>
    <mergeCell ref="A15:A18"/>
    <mergeCell ref="B15:C18"/>
    <mergeCell ref="E15:G15"/>
    <mergeCell ref="H15:I16"/>
    <mergeCell ref="E16:G16"/>
    <mergeCell ref="E17:G17"/>
    <mergeCell ref="E18:G18"/>
    <mergeCell ref="B3:I3"/>
    <mergeCell ref="B4:I4"/>
    <mergeCell ref="B5:I5"/>
    <mergeCell ref="B6:I6"/>
    <mergeCell ref="B7:I7"/>
    <mergeCell ref="A11:I11"/>
    <mergeCell ref="B19:C19"/>
    <mergeCell ref="E19:G19"/>
    <mergeCell ref="B20:C20"/>
    <mergeCell ref="E20:G20"/>
    <mergeCell ref="B21:C21"/>
    <mergeCell ref="E21:G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A67:A68"/>
    <mergeCell ref="B67:C68"/>
    <mergeCell ref="D67:D68"/>
    <mergeCell ref="E67:E68"/>
    <mergeCell ref="F67:F68"/>
    <mergeCell ref="G67:G68"/>
    <mergeCell ref="H67:H68"/>
    <mergeCell ref="I67:I68"/>
    <mergeCell ref="B69:C69"/>
    <mergeCell ref="B70:C70"/>
    <mergeCell ref="B71:C71"/>
    <mergeCell ref="B72:C72"/>
    <mergeCell ref="B73:C73"/>
    <mergeCell ref="B74:C74"/>
    <mergeCell ref="B75:C75"/>
    <mergeCell ref="B76:C76"/>
    <mergeCell ref="B77:C77"/>
    <mergeCell ref="A78:A79"/>
    <mergeCell ref="B78:C79"/>
    <mergeCell ref="F78:F79"/>
    <mergeCell ref="G78:G79"/>
    <mergeCell ref="D78:D79"/>
    <mergeCell ref="E78:E79"/>
    <mergeCell ref="H78:H79"/>
    <mergeCell ref="I78:I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A124:A125"/>
    <mergeCell ref="B124:C124"/>
    <mergeCell ref="B125:C125"/>
    <mergeCell ref="B114:C114"/>
    <mergeCell ref="B115:C115"/>
    <mergeCell ref="B116:C116"/>
    <mergeCell ref="B117:C117"/>
    <mergeCell ref="B118:C118"/>
    <mergeCell ref="B119:C119"/>
    <mergeCell ref="H124:H125"/>
    <mergeCell ref="I124:I125"/>
    <mergeCell ref="B120:C120"/>
    <mergeCell ref="B121:C121"/>
    <mergeCell ref="B122:C122"/>
    <mergeCell ref="B123:C123"/>
    <mergeCell ref="B130:C130"/>
    <mergeCell ref="B131:C131"/>
    <mergeCell ref="F126:F127"/>
    <mergeCell ref="G126:G127"/>
    <mergeCell ref="B127:C127"/>
    <mergeCell ref="D124:D125"/>
    <mergeCell ref="E124:E125"/>
    <mergeCell ref="F124:F125"/>
    <mergeCell ref="G124:G125"/>
    <mergeCell ref="A126:A127"/>
    <mergeCell ref="B126:C126"/>
    <mergeCell ref="D126:D127"/>
    <mergeCell ref="E126:E127"/>
    <mergeCell ref="B128:C128"/>
    <mergeCell ref="B129:C129"/>
    <mergeCell ref="B132:C132"/>
    <mergeCell ref="B133:C133"/>
    <mergeCell ref="B136:C136"/>
    <mergeCell ref="B137:C137"/>
    <mergeCell ref="B138:C138"/>
    <mergeCell ref="B139:C139"/>
    <mergeCell ref="B134:C134"/>
    <mergeCell ref="B135:C135"/>
    <mergeCell ref="B142:C142"/>
    <mergeCell ref="B143:C143"/>
    <mergeCell ref="B140:C140"/>
    <mergeCell ref="B141:C141"/>
    <mergeCell ref="B144:C144"/>
    <mergeCell ref="B145:C145"/>
    <mergeCell ref="B159:C159"/>
    <mergeCell ref="B149:C149"/>
    <mergeCell ref="B150:C150"/>
    <mergeCell ref="B146:C146"/>
    <mergeCell ref="B148:C148"/>
    <mergeCell ref="B151:C151"/>
    <mergeCell ref="B152:C152"/>
    <mergeCell ref="B169:C169"/>
    <mergeCell ref="B155:C155"/>
    <mergeCell ref="B156:C156"/>
    <mergeCell ref="B153:C153"/>
    <mergeCell ref="B154:C154"/>
    <mergeCell ref="B166:C166"/>
    <mergeCell ref="B157:C157"/>
    <mergeCell ref="B158:C158"/>
    <mergeCell ref="B161:C161"/>
    <mergeCell ref="B162:C162"/>
    <mergeCell ref="B182:C182"/>
    <mergeCell ref="B160:C160"/>
    <mergeCell ref="B172:C172"/>
    <mergeCell ref="B175:C175"/>
    <mergeCell ref="B183:C183"/>
    <mergeCell ref="B173:C173"/>
    <mergeCell ref="B174:C174"/>
    <mergeCell ref="B163:C163"/>
    <mergeCell ref="B164:C164"/>
    <mergeCell ref="B168:C168"/>
    <mergeCell ref="B171:C171"/>
    <mergeCell ref="B165:C165"/>
    <mergeCell ref="I126:I127"/>
    <mergeCell ref="A186:B186"/>
    <mergeCell ref="A187:B187"/>
    <mergeCell ref="B176:C176"/>
    <mergeCell ref="B177:C177"/>
    <mergeCell ref="B178:C178"/>
    <mergeCell ref="B179:C179"/>
    <mergeCell ref="B181:C181"/>
  </mergeCells>
  <printOptions horizontalCentered="1"/>
  <pageMargins left="0.4330708661417323" right="0.4330708661417323" top="0.35433070866141736" bottom="0.35433070866141736" header="0.11811023622047245" footer="0.11811023622047245"/>
  <pageSetup fitToHeight="0" fitToWidth="1" horizontalDpi="600" verticalDpi="600" orientation="portrait" paperSize="9" scale="7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pageSetUpPr fitToPage="1"/>
  </sheetPr>
  <dimension ref="A1:J161"/>
  <sheetViews>
    <sheetView zoomScale="85" zoomScaleNormal="85" zoomScalePageLayoutView="0" workbookViewId="0" topLeftCell="A133">
      <selection activeCell="B21" sqref="B21"/>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75"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23"/>
      <c r="J2" s="2" t="s">
        <v>487</v>
      </c>
    </row>
    <row r="3" spans="1:10" ht="13.5">
      <c r="A3" s="24" t="s">
        <v>61</v>
      </c>
      <c r="B3" s="173" t="s">
        <v>62</v>
      </c>
      <c r="C3" s="174"/>
      <c r="D3" s="174"/>
      <c r="E3" s="174"/>
      <c r="F3" s="174"/>
      <c r="G3" s="174"/>
      <c r="H3" s="174"/>
      <c r="I3" s="175"/>
      <c r="J3" s="2"/>
    </row>
    <row r="4" spans="1:10" ht="12.75" customHeight="1">
      <c r="A4" s="24" t="s">
        <v>63</v>
      </c>
      <c r="B4" s="173" t="s">
        <v>25</v>
      </c>
      <c r="C4" s="174"/>
      <c r="D4" s="174"/>
      <c r="E4" s="174"/>
      <c r="F4" s="174"/>
      <c r="G4" s="174"/>
      <c r="H4" s="174"/>
      <c r="I4" s="175"/>
      <c r="J4" s="2"/>
    </row>
    <row r="5" spans="1:10" ht="13.5">
      <c r="A5" s="24" t="s">
        <v>6</v>
      </c>
      <c r="B5" s="176" t="s">
        <v>486</v>
      </c>
      <c r="C5" s="177"/>
      <c r="D5" s="177"/>
      <c r="E5" s="177"/>
      <c r="F5" s="177"/>
      <c r="G5" s="177"/>
      <c r="H5" s="177"/>
      <c r="I5" s="178"/>
      <c r="J5" s="2"/>
    </row>
    <row r="6" spans="1:10" ht="13.5">
      <c r="A6" s="24" t="s">
        <v>64</v>
      </c>
      <c r="B6" s="176">
        <v>420059834009</v>
      </c>
      <c r="C6" s="177"/>
      <c r="D6" s="177"/>
      <c r="E6" s="177"/>
      <c r="F6" s="177"/>
      <c r="G6" s="177"/>
      <c r="H6" s="177"/>
      <c r="I6" s="178"/>
      <c r="J6" s="2"/>
    </row>
    <row r="7" spans="1:10" ht="13.5">
      <c r="A7" s="24" t="s">
        <v>65</v>
      </c>
      <c r="B7" s="176">
        <v>420059834009</v>
      </c>
      <c r="C7" s="177"/>
      <c r="D7" s="177"/>
      <c r="E7" s="177"/>
      <c r="F7" s="177"/>
      <c r="G7" s="177"/>
      <c r="H7" s="177"/>
      <c r="I7" s="178"/>
      <c r="J7" s="2"/>
    </row>
    <row r="8" spans="2:9" ht="12.75">
      <c r="B8" s="5"/>
      <c r="C8" s="5"/>
      <c r="D8" s="5"/>
      <c r="E8" s="5"/>
      <c r="F8" s="5"/>
      <c r="G8" s="5"/>
      <c r="H8" s="217"/>
      <c r="I8" s="217"/>
    </row>
    <row r="9" spans="1:10" ht="14.25" thickBot="1">
      <c r="A9" s="208" t="s">
        <v>251</v>
      </c>
      <c r="B9" s="209"/>
      <c r="C9" s="209"/>
      <c r="D9" s="209"/>
      <c r="E9" s="209"/>
      <c r="F9" s="209"/>
      <c r="G9" s="209"/>
      <c r="H9" s="209"/>
      <c r="I9" s="209"/>
      <c r="J9" s="210"/>
    </row>
    <row r="10" spans="1:10" ht="15" customHeight="1" thickTop="1">
      <c r="A10" s="222" t="s">
        <v>625</v>
      </c>
      <c r="B10" s="222"/>
      <c r="C10" s="222"/>
      <c r="D10" s="222"/>
      <c r="E10" s="222"/>
      <c r="F10" s="222"/>
      <c r="G10" s="222"/>
      <c r="H10" s="222"/>
      <c r="I10" s="222"/>
      <c r="J10" s="222"/>
    </row>
    <row r="11" spans="1:10" ht="12.75">
      <c r="A11" s="5"/>
      <c r="J11" s="1" t="s">
        <v>252</v>
      </c>
    </row>
    <row r="12" spans="1:10" ht="12.75" customHeight="1">
      <c r="A12" s="163" t="s">
        <v>253</v>
      </c>
      <c r="B12" s="186" t="s">
        <v>69</v>
      </c>
      <c r="C12" s="229" t="s">
        <v>8</v>
      </c>
      <c r="D12" s="218"/>
      <c r="E12" s="219"/>
      <c r="F12" s="220"/>
      <c r="G12" s="218"/>
      <c r="H12" s="218"/>
      <c r="I12" s="218"/>
      <c r="J12" s="42" t="s">
        <v>73</v>
      </c>
    </row>
    <row r="13" spans="1:10" ht="12.75" customHeight="1">
      <c r="A13" s="226"/>
      <c r="B13" s="188"/>
      <c r="C13" s="230"/>
      <c r="D13" s="221" t="s">
        <v>254</v>
      </c>
      <c r="E13" s="212"/>
      <c r="F13" s="213"/>
      <c r="G13" s="221" t="s">
        <v>255</v>
      </c>
      <c r="H13" s="221"/>
      <c r="I13" s="221"/>
      <c r="J13" s="43" t="s">
        <v>74</v>
      </c>
    </row>
    <row r="14" spans="1:10" ht="13.5">
      <c r="A14" s="227"/>
      <c r="B14" s="188"/>
      <c r="C14" s="230"/>
      <c r="D14" s="211"/>
      <c r="E14" s="212"/>
      <c r="F14" s="213"/>
      <c r="G14" s="211"/>
      <c r="H14" s="211"/>
      <c r="I14" s="211"/>
      <c r="J14" s="43" t="s">
        <v>256</v>
      </c>
    </row>
    <row r="15" spans="1:10" ht="13.5">
      <c r="A15" s="227"/>
      <c r="B15" s="188"/>
      <c r="C15" s="230"/>
      <c r="D15" s="211"/>
      <c r="E15" s="212"/>
      <c r="F15" s="213"/>
      <c r="G15" s="214"/>
      <c r="H15" s="214"/>
      <c r="I15" s="214"/>
      <c r="J15" s="44"/>
    </row>
    <row r="16" spans="1:10" ht="13.5">
      <c r="A16" s="228"/>
      <c r="B16" s="190"/>
      <c r="C16" s="231"/>
      <c r="D16" s="214"/>
      <c r="E16" s="215"/>
      <c r="F16" s="216"/>
      <c r="G16" s="45" t="s">
        <v>257</v>
      </c>
      <c r="H16" s="46" t="s">
        <v>258</v>
      </c>
      <c r="I16" s="46" t="s">
        <v>259</v>
      </c>
      <c r="J16" s="47"/>
    </row>
    <row r="17" spans="1:10" ht="12.75">
      <c r="A17" s="11"/>
      <c r="B17" s="34">
        <v>2</v>
      </c>
      <c r="C17" s="34">
        <v>3</v>
      </c>
      <c r="D17" s="172">
        <v>4</v>
      </c>
      <c r="E17" s="172"/>
      <c r="F17" s="172"/>
      <c r="G17" s="11">
        <v>5</v>
      </c>
      <c r="H17" s="11">
        <v>6</v>
      </c>
      <c r="I17" s="11">
        <v>7</v>
      </c>
      <c r="J17" s="11">
        <v>8</v>
      </c>
    </row>
    <row r="18" spans="1:10" ht="13.5">
      <c r="A18" s="11"/>
      <c r="B18" s="48" t="s">
        <v>260</v>
      </c>
      <c r="C18" s="11"/>
      <c r="D18" s="169"/>
      <c r="E18" s="169"/>
      <c r="F18" s="169"/>
      <c r="G18" s="35"/>
      <c r="H18" s="35"/>
      <c r="I18" s="35"/>
      <c r="J18" s="35"/>
    </row>
    <row r="19" spans="1:10" ht="27" customHeight="1">
      <c r="A19" s="11"/>
      <c r="B19" s="48" t="s">
        <v>261</v>
      </c>
      <c r="C19" s="11"/>
      <c r="D19" s="36">
        <v>0</v>
      </c>
      <c r="E19" s="37">
        <v>0</v>
      </c>
      <c r="F19" s="38">
        <v>1</v>
      </c>
      <c r="G19" s="76">
        <f>G20+G26+G32+G33+G38+G39+G48+G51</f>
        <v>340202485</v>
      </c>
      <c r="H19" s="76">
        <f>H20+H26+H32+H33+H38+H39+H48+H51</f>
        <v>160245628</v>
      </c>
      <c r="I19" s="76">
        <f>I20+I26+I32+I33+I38+I39+I48+I51</f>
        <v>179956857</v>
      </c>
      <c r="J19" s="76">
        <v>184275391</v>
      </c>
    </row>
    <row r="20" spans="1:10" ht="15" customHeight="1">
      <c r="A20" s="49" t="s">
        <v>262</v>
      </c>
      <c r="B20" s="48" t="s">
        <v>263</v>
      </c>
      <c r="C20" s="11"/>
      <c r="D20" s="36">
        <v>0</v>
      </c>
      <c r="E20" s="37">
        <v>0</v>
      </c>
      <c r="F20" s="38">
        <v>2</v>
      </c>
      <c r="G20" s="76">
        <f>SUM(G21:G25)</f>
        <v>66850521</v>
      </c>
      <c r="H20" s="76">
        <f>SUM(H21:H25)</f>
        <v>17449740</v>
      </c>
      <c r="I20" s="76">
        <f>SUM(I21:I25)</f>
        <v>49400781</v>
      </c>
      <c r="J20" s="76">
        <v>46152931</v>
      </c>
    </row>
    <row r="21" spans="1:10" ht="15" customHeight="1">
      <c r="A21" s="49" t="s">
        <v>264</v>
      </c>
      <c r="B21" s="50" t="s">
        <v>265</v>
      </c>
      <c r="C21" s="11"/>
      <c r="D21" s="36">
        <v>0</v>
      </c>
      <c r="E21" s="37">
        <v>0</v>
      </c>
      <c r="F21" s="38">
        <v>3</v>
      </c>
      <c r="G21" s="77">
        <v>0</v>
      </c>
      <c r="H21" s="77">
        <v>0</v>
      </c>
      <c r="I21" s="77">
        <v>0</v>
      </c>
      <c r="J21" s="77">
        <v>0</v>
      </c>
    </row>
    <row r="22" spans="1:10" ht="15" customHeight="1">
      <c r="A22" s="49" t="s">
        <v>266</v>
      </c>
      <c r="B22" s="50" t="s">
        <v>267</v>
      </c>
      <c r="C22" s="11"/>
      <c r="D22" s="36">
        <v>0</v>
      </c>
      <c r="E22" s="37">
        <v>0</v>
      </c>
      <c r="F22" s="38">
        <v>4</v>
      </c>
      <c r="G22" s="77">
        <v>27167343</v>
      </c>
      <c r="H22" s="77">
        <v>8616900</v>
      </c>
      <c r="I22" s="77">
        <v>18550443</v>
      </c>
      <c r="J22" s="77">
        <v>1682484</v>
      </c>
    </row>
    <row r="23" spans="1:10" ht="15" customHeight="1">
      <c r="A23" s="49" t="s">
        <v>268</v>
      </c>
      <c r="B23" s="50" t="s">
        <v>269</v>
      </c>
      <c r="C23" s="11"/>
      <c r="D23" s="36">
        <v>0</v>
      </c>
      <c r="E23" s="37">
        <v>0</v>
      </c>
      <c r="F23" s="38">
        <v>5</v>
      </c>
      <c r="G23" s="77">
        <v>0</v>
      </c>
      <c r="H23" s="77">
        <v>0</v>
      </c>
      <c r="I23" s="77">
        <v>0</v>
      </c>
      <c r="J23" s="77">
        <v>0</v>
      </c>
    </row>
    <row r="24" spans="1:10" ht="15" customHeight="1">
      <c r="A24" s="11" t="s">
        <v>270</v>
      </c>
      <c r="B24" s="50" t="s">
        <v>271</v>
      </c>
      <c r="C24" s="11"/>
      <c r="D24" s="36">
        <v>0</v>
      </c>
      <c r="E24" s="37">
        <v>0</v>
      </c>
      <c r="F24" s="38">
        <v>6</v>
      </c>
      <c r="G24" s="93">
        <v>15371720</v>
      </c>
      <c r="H24" s="77">
        <v>8832840</v>
      </c>
      <c r="I24" s="77">
        <v>6538880</v>
      </c>
      <c r="J24" s="77">
        <v>7557293</v>
      </c>
    </row>
    <row r="25" spans="1:10" ht="15" customHeight="1">
      <c r="A25" s="11" t="s">
        <v>272</v>
      </c>
      <c r="B25" s="50" t="s">
        <v>273</v>
      </c>
      <c r="C25" s="11"/>
      <c r="D25" s="36">
        <v>0</v>
      </c>
      <c r="E25" s="37">
        <v>0</v>
      </c>
      <c r="F25" s="38">
        <v>7</v>
      </c>
      <c r="G25" s="77">
        <v>24311458</v>
      </c>
      <c r="H25" s="77">
        <v>0</v>
      </c>
      <c r="I25" s="77">
        <v>24311458</v>
      </c>
      <c r="J25" s="77">
        <v>36913154</v>
      </c>
    </row>
    <row r="26" spans="1:10" ht="15" customHeight="1">
      <c r="A26" s="49" t="s">
        <v>274</v>
      </c>
      <c r="B26" s="48" t="s">
        <v>275</v>
      </c>
      <c r="C26" s="11"/>
      <c r="D26" s="36">
        <v>0</v>
      </c>
      <c r="E26" s="37">
        <v>0</v>
      </c>
      <c r="F26" s="38">
        <v>8</v>
      </c>
      <c r="G26" s="76">
        <f>SUM(G27:G31)</f>
        <v>261655780</v>
      </c>
      <c r="H26" s="76">
        <f>SUM(H27:H31)</f>
        <v>141320023</v>
      </c>
      <c r="I26" s="76">
        <f>SUM(I27:I31)</f>
        <v>120335757</v>
      </c>
      <c r="J26" s="76">
        <v>127800536</v>
      </c>
    </row>
    <row r="27" spans="1:10" ht="15" customHeight="1">
      <c r="A27" s="49" t="s">
        <v>276</v>
      </c>
      <c r="B27" s="50" t="s">
        <v>277</v>
      </c>
      <c r="C27" s="11"/>
      <c r="D27" s="36">
        <v>0</v>
      </c>
      <c r="E27" s="37">
        <v>0</v>
      </c>
      <c r="F27" s="38">
        <v>9</v>
      </c>
      <c r="G27" s="77">
        <v>2322522</v>
      </c>
      <c r="H27" s="77">
        <v>0</v>
      </c>
      <c r="I27" s="77">
        <v>2322522</v>
      </c>
      <c r="J27" s="77">
        <v>2322522</v>
      </c>
    </row>
    <row r="28" spans="1:10" ht="15" customHeight="1">
      <c r="A28" s="49" t="s">
        <v>278</v>
      </c>
      <c r="B28" s="50" t="s">
        <v>279</v>
      </c>
      <c r="C28" s="11"/>
      <c r="D28" s="36">
        <v>0</v>
      </c>
      <c r="E28" s="37">
        <v>1</v>
      </c>
      <c r="F28" s="38">
        <v>0</v>
      </c>
      <c r="G28" s="77">
        <v>135943368</v>
      </c>
      <c r="H28" s="77">
        <v>63501800</v>
      </c>
      <c r="I28" s="77">
        <v>72441568</v>
      </c>
      <c r="J28" s="77">
        <v>76079301</v>
      </c>
    </row>
    <row r="29" spans="1:10" ht="15" customHeight="1">
      <c r="A29" s="11" t="s">
        <v>280</v>
      </c>
      <c r="B29" s="50" t="s">
        <v>281</v>
      </c>
      <c r="C29" s="11"/>
      <c r="D29" s="36">
        <v>0</v>
      </c>
      <c r="E29" s="37">
        <v>1</v>
      </c>
      <c r="F29" s="38">
        <v>1</v>
      </c>
      <c r="G29" s="77">
        <v>117704045</v>
      </c>
      <c r="H29" s="77">
        <v>77818223</v>
      </c>
      <c r="I29" s="77">
        <v>39885822</v>
      </c>
      <c r="J29" s="77">
        <v>45742700</v>
      </c>
    </row>
    <row r="30" spans="1:10" ht="15" customHeight="1">
      <c r="A30" s="49" t="s">
        <v>282</v>
      </c>
      <c r="B30" s="50" t="s">
        <v>283</v>
      </c>
      <c r="C30" s="11"/>
      <c r="D30" s="36">
        <v>0</v>
      </c>
      <c r="E30" s="37">
        <v>1</v>
      </c>
      <c r="F30" s="38">
        <v>2</v>
      </c>
      <c r="G30" s="77">
        <v>0</v>
      </c>
      <c r="H30" s="77">
        <v>0</v>
      </c>
      <c r="I30" s="77">
        <v>0</v>
      </c>
      <c r="J30" s="77">
        <v>0</v>
      </c>
    </row>
    <row r="31" spans="1:10" ht="15" customHeight="1">
      <c r="A31" s="11" t="s">
        <v>284</v>
      </c>
      <c r="B31" s="50" t="s">
        <v>285</v>
      </c>
      <c r="C31" s="11"/>
      <c r="D31" s="36">
        <v>0</v>
      </c>
      <c r="E31" s="37">
        <v>1</v>
      </c>
      <c r="F31" s="38">
        <v>3</v>
      </c>
      <c r="G31" s="77">
        <v>5685845</v>
      </c>
      <c r="H31" s="77">
        <v>0</v>
      </c>
      <c r="I31" s="77">
        <v>5685845</v>
      </c>
      <c r="J31" s="77">
        <v>3656013</v>
      </c>
    </row>
    <row r="32" spans="1:10" ht="15" customHeight="1">
      <c r="A32" s="49" t="s">
        <v>286</v>
      </c>
      <c r="B32" s="48" t="s">
        <v>287</v>
      </c>
      <c r="C32" s="11"/>
      <c r="D32" s="36">
        <v>0</v>
      </c>
      <c r="E32" s="37">
        <v>1</v>
      </c>
      <c r="F32" s="38">
        <v>4</v>
      </c>
      <c r="G32" s="77">
        <v>0</v>
      </c>
      <c r="H32" s="77">
        <v>0</v>
      </c>
      <c r="I32" s="77">
        <v>0</v>
      </c>
      <c r="J32" s="77">
        <v>0</v>
      </c>
    </row>
    <row r="33" spans="1:10" ht="15" customHeight="1">
      <c r="A33" s="49" t="s">
        <v>288</v>
      </c>
      <c r="B33" s="48" t="s">
        <v>289</v>
      </c>
      <c r="C33" s="11"/>
      <c r="D33" s="36">
        <v>0</v>
      </c>
      <c r="E33" s="37">
        <v>1</v>
      </c>
      <c r="F33" s="38">
        <v>5</v>
      </c>
      <c r="G33" s="77">
        <v>0</v>
      </c>
      <c r="H33" s="77">
        <v>0</v>
      </c>
      <c r="I33" s="77">
        <v>0</v>
      </c>
      <c r="J33" s="77">
        <v>0</v>
      </c>
    </row>
    <row r="34" spans="1:10" ht="15" customHeight="1">
      <c r="A34" s="49" t="s">
        <v>290</v>
      </c>
      <c r="B34" s="50" t="s">
        <v>291</v>
      </c>
      <c r="C34" s="11"/>
      <c r="D34" s="36">
        <v>0</v>
      </c>
      <c r="E34" s="37">
        <v>1</v>
      </c>
      <c r="F34" s="38">
        <v>6</v>
      </c>
      <c r="G34" s="77">
        <v>0</v>
      </c>
      <c r="H34" s="77">
        <v>0</v>
      </c>
      <c r="I34" s="77">
        <v>0</v>
      </c>
      <c r="J34" s="77">
        <v>0</v>
      </c>
    </row>
    <row r="35" spans="1:10" ht="15" customHeight="1">
      <c r="A35" s="49" t="s">
        <v>292</v>
      </c>
      <c r="B35" s="50" t="s">
        <v>293</v>
      </c>
      <c r="C35" s="11"/>
      <c r="D35" s="36">
        <v>0</v>
      </c>
      <c r="E35" s="37">
        <v>1</v>
      </c>
      <c r="F35" s="38">
        <v>7</v>
      </c>
      <c r="G35" s="77">
        <v>0</v>
      </c>
      <c r="H35" s="77">
        <v>0</v>
      </c>
      <c r="I35" s="77">
        <v>0</v>
      </c>
      <c r="J35" s="77">
        <v>0</v>
      </c>
    </row>
    <row r="36" spans="1:10" ht="15" customHeight="1">
      <c r="A36" s="49" t="s">
        <v>294</v>
      </c>
      <c r="B36" s="50" t="s">
        <v>295</v>
      </c>
      <c r="C36" s="11"/>
      <c r="D36" s="36">
        <v>0</v>
      </c>
      <c r="E36" s="37">
        <v>1</v>
      </c>
      <c r="F36" s="38">
        <v>8</v>
      </c>
      <c r="G36" s="77">
        <v>0</v>
      </c>
      <c r="H36" s="77">
        <v>0</v>
      </c>
      <c r="I36" s="77">
        <v>0</v>
      </c>
      <c r="J36" s="77">
        <v>0</v>
      </c>
    </row>
    <row r="37" spans="1:10" ht="15" customHeight="1">
      <c r="A37" s="11" t="s">
        <v>296</v>
      </c>
      <c r="B37" s="50" t="s">
        <v>297</v>
      </c>
      <c r="C37" s="11"/>
      <c r="D37" s="36">
        <v>0</v>
      </c>
      <c r="E37" s="37">
        <v>1</v>
      </c>
      <c r="F37" s="38">
        <v>9</v>
      </c>
      <c r="G37" s="77">
        <v>0</v>
      </c>
      <c r="H37" s="77">
        <v>0</v>
      </c>
      <c r="I37" s="77">
        <v>0</v>
      </c>
      <c r="J37" s="77">
        <v>0</v>
      </c>
    </row>
    <row r="38" spans="1:10" ht="15" customHeight="1">
      <c r="A38" s="49" t="s">
        <v>298</v>
      </c>
      <c r="B38" s="48" t="s">
        <v>299</v>
      </c>
      <c r="C38" s="11"/>
      <c r="D38" s="36">
        <v>0</v>
      </c>
      <c r="E38" s="37">
        <v>2</v>
      </c>
      <c r="F38" s="38">
        <v>0</v>
      </c>
      <c r="G38" s="76">
        <v>460988</v>
      </c>
      <c r="H38" s="76">
        <v>0</v>
      </c>
      <c r="I38" s="76">
        <v>460988</v>
      </c>
      <c r="J38" s="76">
        <v>464316</v>
      </c>
    </row>
    <row r="39" spans="1:10" ht="15" customHeight="1">
      <c r="A39" s="49" t="s">
        <v>300</v>
      </c>
      <c r="B39" s="48" t="s">
        <v>301</v>
      </c>
      <c r="C39" s="11"/>
      <c r="D39" s="36">
        <v>0</v>
      </c>
      <c r="E39" s="37">
        <v>2</v>
      </c>
      <c r="F39" s="38">
        <v>1</v>
      </c>
      <c r="G39" s="76">
        <f>SUM(G40:G47)</f>
        <v>10987642</v>
      </c>
      <c r="H39" s="76">
        <f>SUM(H40:H47)</f>
        <v>1345725</v>
      </c>
      <c r="I39" s="76">
        <f>SUM(I40:I47)</f>
        <v>9641917</v>
      </c>
      <c r="J39" s="76">
        <v>9687717</v>
      </c>
    </row>
    <row r="40" spans="1:10" ht="15" customHeight="1">
      <c r="A40" s="49" t="s">
        <v>302</v>
      </c>
      <c r="B40" s="50" t="s">
        <v>303</v>
      </c>
      <c r="C40" s="11"/>
      <c r="D40" s="36">
        <v>0</v>
      </c>
      <c r="E40" s="37">
        <v>2</v>
      </c>
      <c r="F40" s="38">
        <v>2</v>
      </c>
      <c r="G40" s="77">
        <v>3920765</v>
      </c>
      <c r="H40" s="77">
        <v>1345725</v>
      </c>
      <c r="I40" s="77">
        <v>2575040</v>
      </c>
      <c r="J40" s="77">
        <v>3485565</v>
      </c>
    </row>
    <row r="41" spans="1:10" ht="15" customHeight="1">
      <c r="A41" s="49" t="s">
        <v>304</v>
      </c>
      <c r="B41" s="50" t="s">
        <v>305</v>
      </c>
      <c r="C41" s="11"/>
      <c r="D41" s="36">
        <v>0</v>
      </c>
      <c r="E41" s="37">
        <v>2</v>
      </c>
      <c r="F41" s="38">
        <v>3</v>
      </c>
      <c r="G41" s="77">
        <v>3750890</v>
      </c>
      <c r="H41" s="77">
        <v>0</v>
      </c>
      <c r="I41" s="77">
        <v>3750890</v>
      </c>
      <c r="J41" s="77">
        <v>3750892</v>
      </c>
    </row>
    <row r="42" spans="1:10" ht="15" customHeight="1">
      <c r="A42" s="49" t="s">
        <v>306</v>
      </c>
      <c r="B42" s="50" t="s">
        <v>307</v>
      </c>
      <c r="C42" s="11"/>
      <c r="D42" s="36">
        <v>0</v>
      </c>
      <c r="E42" s="37">
        <v>2</v>
      </c>
      <c r="F42" s="38">
        <v>4</v>
      </c>
      <c r="G42" s="77">
        <v>0</v>
      </c>
      <c r="H42" s="77">
        <v>0</v>
      </c>
      <c r="I42" s="77">
        <v>0</v>
      </c>
      <c r="J42" s="77">
        <v>0</v>
      </c>
    </row>
    <row r="43" spans="1:10" ht="15" customHeight="1">
      <c r="A43" s="49" t="s">
        <v>308</v>
      </c>
      <c r="B43" s="50" t="s">
        <v>309</v>
      </c>
      <c r="C43" s="11"/>
      <c r="D43" s="36">
        <v>0</v>
      </c>
      <c r="E43" s="37">
        <v>2</v>
      </c>
      <c r="F43" s="38">
        <v>5</v>
      </c>
      <c r="G43" s="77">
        <v>1715987</v>
      </c>
      <c r="H43" s="77">
        <v>0</v>
      </c>
      <c r="I43" s="77">
        <v>1715987</v>
      </c>
      <c r="J43" s="77">
        <v>1676079</v>
      </c>
    </row>
    <row r="44" spans="1:10" ht="15" customHeight="1">
      <c r="A44" s="49" t="s">
        <v>310</v>
      </c>
      <c r="B44" s="50" t="s">
        <v>311</v>
      </c>
      <c r="C44" s="11"/>
      <c r="D44" s="36">
        <v>0</v>
      </c>
      <c r="E44" s="37">
        <v>2</v>
      </c>
      <c r="F44" s="38">
        <v>6</v>
      </c>
      <c r="G44" s="77">
        <v>0</v>
      </c>
      <c r="H44" s="77">
        <v>0</v>
      </c>
      <c r="I44" s="77">
        <v>0</v>
      </c>
      <c r="J44" s="77">
        <v>0</v>
      </c>
    </row>
    <row r="45" spans="1:10" ht="15" customHeight="1">
      <c r="A45" s="49" t="s">
        <v>312</v>
      </c>
      <c r="B45" s="50" t="s">
        <v>313</v>
      </c>
      <c r="C45" s="11"/>
      <c r="D45" s="36">
        <v>0</v>
      </c>
      <c r="E45" s="37">
        <v>2</v>
      </c>
      <c r="F45" s="38">
        <v>7</v>
      </c>
      <c r="G45" s="77">
        <v>0</v>
      </c>
      <c r="H45" s="77">
        <v>0</v>
      </c>
      <c r="I45" s="77">
        <v>0</v>
      </c>
      <c r="J45" s="77">
        <v>0</v>
      </c>
    </row>
    <row r="46" spans="1:10" ht="15" customHeight="1">
      <c r="A46" s="49" t="s">
        <v>314</v>
      </c>
      <c r="B46" s="50" t="s">
        <v>315</v>
      </c>
      <c r="C46" s="11"/>
      <c r="D46" s="36">
        <v>0</v>
      </c>
      <c r="E46" s="37">
        <v>2</v>
      </c>
      <c r="F46" s="38">
        <v>8</v>
      </c>
      <c r="G46" s="77">
        <v>0</v>
      </c>
      <c r="H46" s="77">
        <v>0</v>
      </c>
      <c r="I46" s="77">
        <v>0</v>
      </c>
      <c r="J46" s="77">
        <v>0</v>
      </c>
    </row>
    <row r="47" spans="1:10" ht="15" customHeight="1">
      <c r="A47" s="49" t="s">
        <v>316</v>
      </c>
      <c r="B47" s="50" t="s">
        <v>317</v>
      </c>
      <c r="C47" s="11"/>
      <c r="D47" s="36">
        <v>0</v>
      </c>
      <c r="E47" s="37">
        <v>2</v>
      </c>
      <c r="F47" s="38">
        <v>9</v>
      </c>
      <c r="G47" s="77">
        <v>1600000</v>
      </c>
      <c r="H47" s="77">
        <v>0</v>
      </c>
      <c r="I47" s="77">
        <v>1600000</v>
      </c>
      <c r="J47" s="77">
        <v>775181</v>
      </c>
    </row>
    <row r="48" spans="1:10" ht="15" customHeight="1">
      <c r="A48" s="49" t="s">
        <v>318</v>
      </c>
      <c r="B48" s="48" t="s">
        <v>319</v>
      </c>
      <c r="C48" s="11"/>
      <c r="D48" s="36">
        <v>0</v>
      </c>
      <c r="E48" s="37">
        <v>3</v>
      </c>
      <c r="F48" s="38">
        <v>0</v>
      </c>
      <c r="G48" s="76">
        <f>G50+G49</f>
        <v>209903</v>
      </c>
      <c r="H48" s="76">
        <f>H50+H49</f>
        <v>130140</v>
      </c>
      <c r="I48" s="76">
        <f>I50+I49</f>
        <v>79763</v>
      </c>
      <c r="J48" s="77">
        <v>127621</v>
      </c>
    </row>
    <row r="49" spans="1:10" ht="15" customHeight="1">
      <c r="A49" s="49" t="s">
        <v>320</v>
      </c>
      <c r="B49" s="50" t="s">
        <v>321</v>
      </c>
      <c r="C49" s="11"/>
      <c r="D49" s="36">
        <v>0</v>
      </c>
      <c r="E49" s="37">
        <v>3</v>
      </c>
      <c r="F49" s="38">
        <v>1</v>
      </c>
      <c r="G49" s="77">
        <v>0</v>
      </c>
      <c r="H49" s="77">
        <v>0</v>
      </c>
      <c r="I49" s="77">
        <v>0</v>
      </c>
      <c r="J49" s="77">
        <v>0</v>
      </c>
    </row>
    <row r="50" spans="1:10" ht="15" customHeight="1">
      <c r="A50" s="11" t="s">
        <v>322</v>
      </c>
      <c r="B50" s="50" t="s">
        <v>323</v>
      </c>
      <c r="C50" s="11"/>
      <c r="D50" s="36">
        <v>0</v>
      </c>
      <c r="E50" s="37">
        <v>3</v>
      </c>
      <c r="F50" s="38">
        <v>2</v>
      </c>
      <c r="G50" s="77">
        <v>209903</v>
      </c>
      <c r="H50" s="77">
        <v>130140</v>
      </c>
      <c r="I50" s="77">
        <v>79763</v>
      </c>
      <c r="J50" s="77">
        <v>127621</v>
      </c>
    </row>
    <row r="51" spans="1:10" ht="15" customHeight="1">
      <c r="A51" s="11" t="s">
        <v>324</v>
      </c>
      <c r="B51" s="48" t="s">
        <v>325</v>
      </c>
      <c r="C51" s="11"/>
      <c r="D51" s="36">
        <v>0</v>
      </c>
      <c r="E51" s="37">
        <v>3</v>
      </c>
      <c r="F51" s="38">
        <v>3</v>
      </c>
      <c r="G51" s="76">
        <v>37651</v>
      </c>
      <c r="H51" s="76">
        <v>0</v>
      </c>
      <c r="I51" s="77">
        <v>37651</v>
      </c>
      <c r="J51" s="77">
        <v>42270</v>
      </c>
    </row>
    <row r="52" spans="1:10" ht="15" customHeight="1">
      <c r="A52" s="49" t="s">
        <v>326</v>
      </c>
      <c r="B52" s="48" t="s">
        <v>327</v>
      </c>
      <c r="C52" s="11"/>
      <c r="D52" s="36">
        <v>0</v>
      </c>
      <c r="E52" s="37">
        <v>3</v>
      </c>
      <c r="F52" s="38">
        <v>4</v>
      </c>
      <c r="G52" s="77">
        <v>0</v>
      </c>
      <c r="H52" s="77">
        <v>0</v>
      </c>
      <c r="I52" s="77">
        <v>0</v>
      </c>
      <c r="J52" s="77">
        <v>0</v>
      </c>
    </row>
    <row r="53" spans="1:10" ht="15" customHeight="1">
      <c r="A53" s="11"/>
      <c r="B53" s="48" t="s">
        <v>328</v>
      </c>
      <c r="C53" s="11"/>
      <c r="D53" s="36">
        <v>0</v>
      </c>
      <c r="E53" s="37">
        <v>3</v>
      </c>
      <c r="F53" s="38">
        <v>5</v>
      </c>
      <c r="G53" s="76">
        <f>+G54+G61</f>
        <v>201954525</v>
      </c>
      <c r="H53" s="76">
        <f>+H54+H61</f>
        <v>47663826</v>
      </c>
      <c r="I53" s="76">
        <f>+I54+I61</f>
        <v>154290699</v>
      </c>
      <c r="J53" s="76">
        <v>154535965</v>
      </c>
    </row>
    <row r="54" spans="1:10" ht="15" customHeight="1">
      <c r="A54" s="11" t="s">
        <v>329</v>
      </c>
      <c r="B54" s="48" t="s">
        <v>330</v>
      </c>
      <c r="C54" s="11"/>
      <c r="D54" s="36">
        <v>0</v>
      </c>
      <c r="E54" s="37">
        <v>3</v>
      </c>
      <c r="F54" s="38">
        <v>6</v>
      </c>
      <c r="G54" s="76">
        <f>SUM(G55:G60)</f>
        <v>31862376</v>
      </c>
      <c r="H54" s="76">
        <f>SUM(H55:H60)</f>
        <v>2816696</v>
      </c>
      <c r="I54" s="76">
        <f>SUM(I55:I60)</f>
        <v>29045680</v>
      </c>
      <c r="J54" s="76">
        <v>30943719</v>
      </c>
    </row>
    <row r="55" spans="1:10" ht="15" customHeight="1">
      <c r="A55" s="11">
        <v>10</v>
      </c>
      <c r="B55" s="50" t="s">
        <v>331</v>
      </c>
      <c r="C55" s="11"/>
      <c r="D55" s="36">
        <v>0</v>
      </c>
      <c r="E55" s="37">
        <v>3</v>
      </c>
      <c r="F55" s="38">
        <v>7</v>
      </c>
      <c r="G55" s="77">
        <v>18632433</v>
      </c>
      <c r="H55" s="77">
        <v>2057811</v>
      </c>
      <c r="I55" s="77">
        <v>16574622</v>
      </c>
      <c r="J55" s="77">
        <v>16802060</v>
      </c>
    </row>
    <row r="56" spans="1:10" ht="15" customHeight="1">
      <c r="A56" s="11">
        <v>11</v>
      </c>
      <c r="B56" s="50" t="s">
        <v>332</v>
      </c>
      <c r="C56" s="11"/>
      <c r="D56" s="36">
        <v>0</v>
      </c>
      <c r="E56" s="37">
        <v>3</v>
      </c>
      <c r="F56" s="38">
        <v>8</v>
      </c>
      <c r="G56" s="77">
        <v>1430663</v>
      </c>
      <c r="H56" s="77">
        <v>23256</v>
      </c>
      <c r="I56" s="77">
        <v>1407407</v>
      </c>
      <c r="J56" s="77">
        <v>1601658</v>
      </c>
    </row>
    <row r="57" spans="1:10" ht="15" customHeight="1">
      <c r="A57" s="11">
        <v>12</v>
      </c>
      <c r="B57" s="50" t="s">
        <v>333</v>
      </c>
      <c r="C57" s="11"/>
      <c r="D57" s="36">
        <v>0</v>
      </c>
      <c r="E57" s="37">
        <v>3</v>
      </c>
      <c r="F57" s="38">
        <v>9</v>
      </c>
      <c r="G57" s="77">
        <v>10269496</v>
      </c>
      <c r="H57" s="77">
        <v>733297</v>
      </c>
      <c r="I57" s="77">
        <v>9536199</v>
      </c>
      <c r="J57" s="77">
        <v>9746801</v>
      </c>
    </row>
    <row r="58" spans="1:10" ht="15" customHeight="1">
      <c r="A58" s="11">
        <v>13</v>
      </c>
      <c r="B58" s="50" t="s">
        <v>334</v>
      </c>
      <c r="C58" s="11"/>
      <c r="D58" s="36">
        <v>0</v>
      </c>
      <c r="E58" s="37">
        <v>4</v>
      </c>
      <c r="F58" s="38">
        <v>0</v>
      </c>
      <c r="G58" s="77">
        <v>114500</v>
      </c>
      <c r="H58" s="77">
        <v>2332</v>
      </c>
      <c r="I58" s="77">
        <v>112168</v>
      </c>
      <c r="J58" s="77">
        <v>343390</v>
      </c>
    </row>
    <row r="59" spans="1:10" ht="15" customHeight="1">
      <c r="A59" s="11">
        <v>14</v>
      </c>
      <c r="B59" s="50" t="s">
        <v>335</v>
      </c>
      <c r="C59" s="11"/>
      <c r="D59" s="36">
        <v>0</v>
      </c>
      <c r="E59" s="37">
        <v>4</v>
      </c>
      <c r="F59" s="38">
        <v>1</v>
      </c>
      <c r="G59" s="77">
        <v>0</v>
      </c>
      <c r="H59" s="77">
        <v>0</v>
      </c>
      <c r="I59" s="77">
        <v>0</v>
      </c>
      <c r="J59" s="77">
        <v>0</v>
      </c>
    </row>
    <row r="60" spans="1:10" ht="15" customHeight="1">
      <c r="A60" s="11">
        <v>15</v>
      </c>
      <c r="B60" s="50" t="s">
        <v>336</v>
      </c>
      <c r="C60" s="11"/>
      <c r="D60" s="36">
        <v>0</v>
      </c>
      <c r="E60" s="37">
        <v>4</v>
      </c>
      <c r="F60" s="38">
        <v>2</v>
      </c>
      <c r="G60" s="77">
        <v>1415284</v>
      </c>
      <c r="H60" s="77">
        <v>0</v>
      </c>
      <c r="I60" s="77">
        <v>1415284</v>
      </c>
      <c r="J60" s="77">
        <v>2449810</v>
      </c>
    </row>
    <row r="61" spans="1:10" ht="27" customHeight="1">
      <c r="A61" s="11"/>
      <c r="B61" s="48" t="s">
        <v>337</v>
      </c>
      <c r="C61" s="11"/>
      <c r="D61" s="36">
        <v>0</v>
      </c>
      <c r="E61" s="37">
        <v>4</v>
      </c>
      <c r="F61" s="38">
        <v>3</v>
      </c>
      <c r="G61" s="76">
        <f>+G62+G65+G71+G79+G80</f>
        <v>170092149</v>
      </c>
      <c r="H61" s="76">
        <f>+H62+H65+H71+H79+H80</f>
        <v>44847130</v>
      </c>
      <c r="I61" s="76">
        <f>+I62+I65+I71+I79+I80</f>
        <v>125245019</v>
      </c>
      <c r="J61" s="76">
        <v>123592246</v>
      </c>
    </row>
    <row r="62" spans="1:10" ht="14.25" customHeight="1">
      <c r="A62" s="11">
        <v>20</v>
      </c>
      <c r="B62" s="50" t="s">
        <v>338</v>
      </c>
      <c r="C62" s="11"/>
      <c r="D62" s="36">
        <v>0</v>
      </c>
      <c r="E62" s="37">
        <v>4</v>
      </c>
      <c r="F62" s="38">
        <v>4</v>
      </c>
      <c r="G62" s="76">
        <f>SUM(G63:G64)</f>
        <v>24301694</v>
      </c>
      <c r="H62" s="76">
        <f>SUM(H63:H64)</f>
        <v>0</v>
      </c>
      <c r="I62" s="76">
        <f>SUM(I63:I64)</f>
        <v>24301694</v>
      </c>
      <c r="J62" s="76">
        <v>16037764</v>
      </c>
    </row>
    <row r="63" spans="1:10" ht="15" customHeight="1">
      <c r="A63" s="9" t="s">
        <v>339</v>
      </c>
      <c r="B63" s="50" t="s">
        <v>340</v>
      </c>
      <c r="C63" s="11"/>
      <c r="D63" s="36">
        <v>0</v>
      </c>
      <c r="E63" s="37">
        <v>4</v>
      </c>
      <c r="F63" s="38">
        <v>5</v>
      </c>
      <c r="G63" s="77">
        <v>24301694</v>
      </c>
      <c r="H63" s="77">
        <v>0</v>
      </c>
      <c r="I63" s="77">
        <v>24301694</v>
      </c>
      <c r="J63" s="77">
        <v>16037764</v>
      </c>
    </row>
    <row r="64" spans="1:10" ht="15" customHeight="1">
      <c r="A64" s="11">
        <v>207</v>
      </c>
      <c r="B64" s="50" t="s">
        <v>341</v>
      </c>
      <c r="C64" s="11"/>
      <c r="D64" s="36">
        <v>0</v>
      </c>
      <c r="E64" s="37">
        <v>4</v>
      </c>
      <c r="F64" s="38">
        <v>6</v>
      </c>
      <c r="G64" s="77">
        <v>0</v>
      </c>
      <c r="H64" s="77">
        <v>0</v>
      </c>
      <c r="I64" s="77">
        <v>0</v>
      </c>
      <c r="J64" s="77">
        <v>0</v>
      </c>
    </row>
    <row r="65" spans="1:10" ht="15" customHeight="1">
      <c r="A65" s="11" t="s">
        <v>342</v>
      </c>
      <c r="B65" s="50" t="s">
        <v>343</v>
      </c>
      <c r="C65" s="11"/>
      <c r="D65" s="36">
        <v>0</v>
      </c>
      <c r="E65" s="37">
        <v>4</v>
      </c>
      <c r="F65" s="38">
        <v>7</v>
      </c>
      <c r="G65" s="76">
        <f>SUM(G66:G70)</f>
        <v>140029328</v>
      </c>
      <c r="H65" s="76">
        <f>SUM(H66:H70)</f>
        <v>44797130</v>
      </c>
      <c r="I65" s="76">
        <f>SUM(I66:I70)</f>
        <v>95232198</v>
      </c>
      <c r="J65" s="76">
        <v>101738210</v>
      </c>
    </row>
    <row r="66" spans="1:10" ht="15" customHeight="1">
      <c r="A66" s="11">
        <v>210</v>
      </c>
      <c r="B66" s="50" t="s">
        <v>344</v>
      </c>
      <c r="C66" s="11"/>
      <c r="D66" s="36">
        <v>0</v>
      </c>
      <c r="E66" s="37">
        <v>4</v>
      </c>
      <c r="F66" s="38">
        <v>8</v>
      </c>
      <c r="G66" s="77">
        <v>0</v>
      </c>
      <c r="H66" s="77">
        <v>0</v>
      </c>
      <c r="I66" s="77">
        <v>0</v>
      </c>
      <c r="J66" s="77">
        <v>0</v>
      </c>
    </row>
    <row r="67" spans="1:10" ht="12.75" customHeight="1">
      <c r="A67" s="11">
        <v>211</v>
      </c>
      <c r="B67" s="50" t="s">
        <v>345</v>
      </c>
      <c r="C67" s="11"/>
      <c r="D67" s="36">
        <v>0</v>
      </c>
      <c r="E67" s="37">
        <v>4</v>
      </c>
      <c r="F67" s="38">
        <v>9</v>
      </c>
      <c r="G67" s="77">
        <v>22520349</v>
      </c>
      <c r="H67" s="77">
        <v>2297351</v>
      </c>
      <c r="I67" s="77">
        <v>20222998</v>
      </c>
      <c r="J67" s="77">
        <v>31802265</v>
      </c>
    </row>
    <row r="68" spans="1:10" ht="12.75" customHeight="1">
      <c r="A68" s="11">
        <v>212</v>
      </c>
      <c r="B68" s="50" t="s">
        <v>346</v>
      </c>
      <c r="C68" s="11"/>
      <c r="D68" s="36">
        <v>0</v>
      </c>
      <c r="E68" s="37">
        <v>5</v>
      </c>
      <c r="F68" s="38">
        <v>0</v>
      </c>
      <c r="G68" s="77">
        <v>84205719</v>
      </c>
      <c r="H68" s="77">
        <v>9319308</v>
      </c>
      <c r="I68" s="77">
        <v>74886411</v>
      </c>
      <c r="J68" s="77">
        <v>68748128</v>
      </c>
    </row>
    <row r="69" spans="1:10" ht="15" customHeight="1">
      <c r="A69" s="11">
        <v>22</v>
      </c>
      <c r="B69" s="50" t="s">
        <v>347</v>
      </c>
      <c r="C69" s="11"/>
      <c r="D69" s="36">
        <v>0</v>
      </c>
      <c r="E69" s="37">
        <v>5</v>
      </c>
      <c r="F69" s="38">
        <v>1</v>
      </c>
      <c r="G69" s="77">
        <v>0</v>
      </c>
      <c r="H69" s="77">
        <v>0</v>
      </c>
      <c r="I69" s="77">
        <v>0</v>
      </c>
      <c r="J69" s="77">
        <v>0</v>
      </c>
    </row>
    <row r="70" spans="1:10" ht="15" customHeight="1">
      <c r="A70" s="11">
        <v>23</v>
      </c>
      <c r="B70" s="50" t="s">
        <v>348</v>
      </c>
      <c r="C70" s="11"/>
      <c r="D70" s="36">
        <v>0</v>
      </c>
      <c r="E70" s="37">
        <v>5</v>
      </c>
      <c r="F70" s="38">
        <v>2</v>
      </c>
      <c r="G70" s="77">
        <v>33303260</v>
      </c>
      <c r="H70" s="77">
        <v>33180471</v>
      </c>
      <c r="I70" s="77">
        <v>122789</v>
      </c>
      <c r="J70" s="77">
        <v>1187817</v>
      </c>
    </row>
    <row r="71" spans="1:10" ht="15" customHeight="1">
      <c r="A71" s="11">
        <v>24</v>
      </c>
      <c r="B71" s="50" t="s">
        <v>349</v>
      </c>
      <c r="C71" s="11"/>
      <c r="D71" s="36">
        <v>0</v>
      </c>
      <c r="E71" s="37">
        <v>5</v>
      </c>
      <c r="F71" s="38">
        <v>3</v>
      </c>
      <c r="G71" s="76">
        <f>SUM(G72:G78)</f>
        <v>4395443</v>
      </c>
      <c r="H71" s="76">
        <f>SUM(H72:H78)</f>
        <v>50000</v>
      </c>
      <c r="I71" s="76">
        <f>SUM(I72:I78)</f>
        <v>4345443</v>
      </c>
      <c r="J71" s="76">
        <v>4273174</v>
      </c>
    </row>
    <row r="72" spans="1:10" ht="15" customHeight="1">
      <c r="A72" s="11">
        <v>240</v>
      </c>
      <c r="B72" s="50" t="s">
        <v>350</v>
      </c>
      <c r="C72" s="11"/>
      <c r="D72" s="36">
        <v>0</v>
      </c>
      <c r="E72" s="37">
        <v>5</v>
      </c>
      <c r="F72" s="38">
        <v>4</v>
      </c>
      <c r="G72" s="77">
        <v>0</v>
      </c>
      <c r="H72" s="77">
        <v>0</v>
      </c>
      <c r="I72" s="77">
        <v>0</v>
      </c>
      <c r="J72" s="77">
        <v>0</v>
      </c>
    </row>
    <row r="73" spans="1:10" ht="15" customHeight="1">
      <c r="A73" s="11">
        <v>241</v>
      </c>
      <c r="B73" s="50" t="s">
        <v>351</v>
      </c>
      <c r="C73" s="11"/>
      <c r="D73" s="36">
        <v>0</v>
      </c>
      <c r="E73" s="37">
        <v>5</v>
      </c>
      <c r="F73" s="38">
        <v>5</v>
      </c>
      <c r="G73" s="77">
        <v>4328599</v>
      </c>
      <c r="H73" s="77">
        <v>50000</v>
      </c>
      <c r="I73" s="77">
        <v>4278599</v>
      </c>
      <c r="J73" s="77">
        <v>4212214</v>
      </c>
    </row>
    <row r="74" spans="1:10" ht="15" customHeight="1">
      <c r="A74" s="11">
        <v>242</v>
      </c>
      <c r="B74" s="50" t="s">
        <v>352</v>
      </c>
      <c r="C74" s="11"/>
      <c r="D74" s="36">
        <v>0</v>
      </c>
      <c r="E74" s="37">
        <v>5</v>
      </c>
      <c r="F74" s="38">
        <v>6</v>
      </c>
      <c r="G74" s="77">
        <v>0</v>
      </c>
      <c r="H74" s="77">
        <v>0</v>
      </c>
      <c r="I74" s="77">
        <v>0</v>
      </c>
      <c r="J74" s="77">
        <v>0</v>
      </c>
    </row>
    <row r="75" spans="1:10" ht="15" customHeight="1">
      <c r="A75" s="11" t="s">
        <v>353</v>
      </c>
      <c r="B75" s="50" t="s">
        <v>354</v>
      </c>
      <c r="C75" s="11"/>
      <c r="D75" s="36">
        <v>0</v>
      </c>
      <c r="E75" s="37">
        <v>5</v>
      </c>
      <c r="F75" s="38">
        <v>7</v>
      </c>
      <c r="G75" s="77">
        <v>0</v>
      </c>
      <c r="H75" s="77">
        <v>0</v>
      </c>
      <c r="I75" s="77">
        <v>0</v>
      </c>
      <c r="J75" s="77">
        <v>0</v>
      </c>
    </row>
    <row r="76" spans="1:10" ht="15" customHeight="1">
      <c r="A76" s="11">
        <v>245</v>
      </c>
      <c r="B76" s="50" t="s">
        <v>355</v>
      </c>
      <c r="C76" s="11"/>
      <c r="D76" s="36">
        <v>0</v>
      </c>
      <c r="E76" s="37">
        <v>5</v>
      </c>
      <c r="F76" s="38">
        <v>8</v>
      </c>
      <c r="G76" s="77">
        <v>0</v>
      </c>
      <c r="H76" s="77">
        <v>0</v>
      </c>
      <c r="I76" s="77">
        <v>0</v>
      </c>
      <c r="J76" s="77">
        <v>0</v>
      </c>
    </row>
    <row r="77" spans="1:10" ht="15" customHeight="1">
      <c r="A77" s="11">
        <v>246</v>
      </c>
      <c r="B77" s="50" t="s">
        <v>356</v>
      </c>
      <c r="C77" s="11"/>
      <c r="D77" s="36">
        <v>0</v>
      </c>
      <c r="E77" s="37">
        <v>5</v>
      </c>
      <c r="F77" s="38">
        <v>9</v>
      </c>
      <c r="G77" s="77">
        <v>0</v>
      </c>
      <c r="H77" s="77">
        <v>0</v>
      </c>
      <c r="I77" s="77">
        <v>0</v>
      </c>
      <c r="J77" s="77">
        <v>0</v>
      </c>
    </row>
    <row r="78" spans="1:10" ht="15" customHeight="1">
      <c r="A78" s="11">
        <v>248</v>
      </c>
      <c r="B78" s="50" t="s">
        <v>357</v>
      </c>
      <c r="C78" s="11"/>
      <c r="D78" s="36">
        <v>0</v>
      </c>
      <c r="E78" s="37">
        <v>6</v>
      </c>
      <c r="F78" s="38">
        <v>0</v>
      </c>
      <c r="G78" s="77">
        <v>66844</v>
      </c>
      <c r="H78" s="77">
        <v>0</v>
      </c>
      <c r="I78" s="77">
        <v>66844</v>
      </c>
      <c r="J78" s="77">
        <v>60960</v>
      </c>
    </row>
    <row r="79" spans="1:10" ht="15" customHeight="1">
      <c r="A79" s="11">
        <v>27</v>
      </c>
      <c r="B79" s="50" t="s">
        <v>358</v>
      </c>
      <c r="C79" s="11"/>
      <c r="D79" s="36">
        <v>0</v>
      </c>
      <c r="E79" s="37">
        <v>6</v>
      </c>
      <c r="F79" s="38">
        <v>1</v>
      </c>
      <c r="G79" s="76">
        <v>227348</v>
      </c>
      <c r="H79" s="76">
        <v>0</v>
      </c>
      <c r="I79" s="77">
        <v>227348</v>
      </c>
      <c r="J79" s="77">
        <v>226396</v>
      </c>
    </row>
    <row r="80" spans="1:10" ht="15" customHeight="1">
      <c r="A80" s="11" t="s">
        <v>359</v>
      </c>
      <c r="B80" s="50" t="s">
        <v>360</v>
      </c>
      <c r="C80" s="11"/>
      <c r="D80" s="36">
        <v>0</v>
      </c>
      <c r="E80" s="37">
        <v>6</v>
      </c>
      <c r="F80" s="38">
        <v>2</v>
      </c>
      <c r="G80" s="76">
        <v>1138336</v>
      </c>
      <c r="H80" s="76">
        <v>0</v>
      </c>
      <c r="I80" s="76">
        <v>1138336</v>
      </c>
      <c r="J80" s="76">
        <v>1316702</v>
      </c>
    </row>
    <row r="81" spans="1:10" ht="15" customHeight="1">
      <c r="A81" s="11">
        <v>288</v>
      </c>
      <c r="B81" s="48" t="s">
        <v>361</v>
      </c>
      <c r="C81" s="11"/>
      <c r="D81" s="36">
        <v>0</v>
      </c>
      <c r="E81" s="37">
        <v>6</v>
      </c>
      <c r="F81" s="38">
        <v>3</v>
      </c>
      <c r="G81" s="76">
        <v>772029</v>
      </c>
      <c r="H81" s="76">
        <v>0</v>
      </c>
      <c r="I81" s="76">
        <v>772029</v>
      </c>
      <c r="J81" s="76">
        <v>744781</v>
      </c>
    </row>
    <row r="82" spans="1:10" ht="15" customHeight="1">
      <c r="A82" s="11">
        <v>290</v>
      </c>
      <c r="B82" s="48" t="s">
        <v>362</v>
      </c>
      <c r="C82" s="11"/>
      <c r="D82" s="36">
        <v>0</v>
      </c>
      <c r="E82" s="37">
        <v>6</v>
      </c>
      <c r="F82" s="38">
        <v>4</v>
      </c>
      <c r="G82" s="77">
        <v>0</v>
      </c>
      <c r="H82" s="77">
        <v>0</v>
      </c>
      <c r="I82" s="77">
        <v>0</v>
      </c>
      <c r="J82" s="77">
        <v>0</v>
      </c>
    </row>
    <row r="83" spans="1:10" ht="15" customHeight="1">
      <c r="A83" s="11"/>
      <c r="B83" s="48" t="s">
        <v>363</v>
      </c>
      <c r="C83" s="11"/>
      <c r="D83" s="36">
        <v>0</v>
      </c>
      <c r="E83" s="37">
        <v>6</v>
      </c>
      <c r="F83" s="38">
        <v>5</v>
      </c>
      <c r="G83" s="76">
        <f>G19+G52+G53+G81+G82</f>
        <v>542929039</v>
      </c>
      <c r="H83" s="76">
        <f>H19+H52+H53+H81+H82</f>
        <v>207909454</v>
      </c>
      <c r="I83" s="76">
        <f>I19+I52+I53+I81+I82</f>
        <v>335019585</v>
      </c>
      <c r="J83" s="76">
        <v>339556137</v>
      </c>
    </row>
    <row r="84" spans="1:10" ht="15" customHeight="1">
      <c r="A84" s="11">
        <v>88</v>
      </c>
      <c r="B84" s="50" t="s">
        <v>364</v>
      </c>
      <c r="C84" s="11"/>
      <c r="D84" s="36">
        <v>0</v>
      </c>
      <c r="E84" s="37">
        <v>6</v>
      </c>
      <c r="F84" s="38">
        <v>6</v>
      </c>
      <c r="G84" s="78">
        <v>370346</v>
      </c>
      <c r="H84" s="78">
        <v>0</v>
      </c>
      <c r="I84" s="78">
        <v>370346</v>
      </c>
      <c r="J84" s="78">
        <v>744700</v>
      </c>
    </row>
    <row r="85" spans="1:10" ht="15" customHeight="1">
      <c r="A85" s="11"/>
      <c r="B85" s="50" t="s">
        <v>365</v>
      </c>
      <c r="C85" s="11"/>
      <c r="D85" s="36">
        <v>0</v>
      </c>
      <c r="E85" s="37">
        <v>6</v>
      </c>
      <c r="F85" s="38">
        <v>7</v>
      </c>
      <c r="G85" s="76">
        <f>G83+G84</f>
        <v>543299385</v>
      </c>
      <c r="H85" s="76">
        <f>H83+H84</f>
        <v>207909454</v>
      </c>
      <c r="I85" s="76">
        <f>I83+I84</f>
        <v>335389931</v>
      </c>
      <c r="J85" s="76">
        <v>340300837</v>
      </c>
    </row>
    <row r="86" spans="1:10" ht="12.75" customHeight="1">
      <c r="A86" s="11"/>
      <c r="B86" s="51"/>
      <c r="C86" s="51"/>
      <c r="D86" s="51"/>
      <c r="E86" s="51"/>
      <c r="F86" s="51"/>
      <c r="G86" s="77"/>
      <c r="H86" s="77"/>
      <c r="I86" s="77"/>
      <c r="J86" s="77"/>
    </row>
    <row r="87" spans="1:10" ht="13.5" customHeight="1">
      <c r="A87" s="11"/>
      <c r="B87" s="8" t="s">
        <v>366</v>
      </c>
      <c r="C87" s="11"/>
      <c r="D87" s="169"/>
      <c r="E87" s="169"/>
      <c r="F87" s="169"/>
      <c r="G87" s="232" t="s">
        <v>607</v>
      </c>
      <c r="H87" s="233"/>
      <c r="I87" s="234"/>
      <c r="J87" s="88" t="s">
        <v>608</v>
      </c>
    </row>
    <row r="88" spans="1:10" ht="13.5">
      <c r="A88" s="7">
        <v>1</v>
      </c>
      <c r="B88" s="7">
        <v>2</v>
      </c>
      <c r="C88" s="7">
        <v>3</v>
      </c>
      <c r="D88" s="223">
        <v>4</v>
      </c>
      <c r="E88" s="224"/>
      <c r="F88" s="225"/>
      <c r="G88" s="232">
        <v>5</v>
      </c>
      <c r="H88" s="235"/>
      <c r="I88" s="236"/>
      <c r="J88" s="88">
        <v>6</v>
      </c>
    </row>
    <row r="89" spans="1:10" ht="15" customHeight="1">
      <c r="A89" s="11"/>
      <c r="B89" s="48" t="s">
        <v>367</v>
      </c>
      <c r="C89" s="11"/>
      <c r="D89" s="52">
        <v>1</v>
      </c>
      <c r="E89" s="53">
        <v>0</v>
      </c>
      <c r="F89" s="54">
        <v>1</v>
      </c>
      <c r="G89" s="297">
        <f>G90-G97+G98+G99+G102+G103-G104+G105-G110-G115</f>
        <v>196663489</v>
      </c>
      <c r="H89" s="298"/>
      <c r="I89" s="299"/>
      <c r="J89" s="85">
        <v>189819408</v>
      </c>
    </row>
    <row r="90" spans="1:10" ht="15" customHeight="1">
      <c r="A90" s="11">
        <v>30</v>
      </c>
      <c r="B90" s="8" t="s">
        <v>368</v>
      </c>
      <c r="C90" s="11"/>
      <c r="D90" s="52">
        <v>1</v>
      </c>
      <c r="E90" s="53">
        <v>0</v>
      </c>
      <c r="F90" s="54">
        <v>2</v>
      </c>
      <c r="G90" s="297">
        <f>G91+G92+G93+G94+G95+G96</f>
        <v>90376870</v>
      </c>
      <c r="H90" s="298"/>
      <c r="I90" s="299"/>
      <c r="J90" s="85">
        <v>90376870</v>
      </c>
    </row>
    <row r="91" spans="1:10" ht="15" customHeight="1">
      <c r="A91" s="11">
        <v>300</v>
      </c>
      <c r="B91" s="9" t="s">
        <v>369</v>
      </c>
      <c r="C91" s="11"/>
      <c r="D91" s="36">
        <v>1</v>
      </c>
      <c r="E91" s="37">
        <v>0</v>
      </c>
      <c r="F91" s="38">
        <v>3</v>
      </c>
      <c r="G91" s="300">
        <v>90376870</v>
      </c>
      <c r="H91" s="301"/>
      <c r="I91" s="302"/>
      <c r="J91" s="291">
        <v>90376870</v>
      </c>
    </row>
    <row r="92" spans="1:10" ht="15" customHeight="1">
      <c r="A92" s="11">
        <v>302</v>
      </c>
      <c r="B92" s="9" t="s">
        <v>370</v>
      </c>
      <c r="C92" s="11"/>
      <c r="D92" s="36">
        <v>1</v>
      </c>
      <c r="E92" s="37">
        <v>0</v>
      </c>
      <c r="F92" s="38">
        <v>4</v>
      </c>
      <c r="G92" s="300">
        <v>0</v>
      </c>
      <c r="H92" s="301"/>
      <c r="I92" s="302"/>
      <c r="J92" s="303">
        <v>0</v>
      </c>
    </row>
    <row r="93" spans="1:10" ht="15" customHeight="1">
      <c r="A93" s="11">
        <v>303</v>
      </c>
      <c r="B93" s="9" t="s">
        <v>371</v>
      </c>
      <c r="C93" s="11"/>
      <c r="D93" s="36">
        <v>1</v>
      </c>
      <c r="E93" s="37">
        <v>0</v>
      </c>
      <c r="F93" s="38">
        <v>5</v>
      </c>
      <c r="G93" s="300">
        <v>0</v>
      </c>
      <c r="H93" s="301"/>
      <c r="I93" s="302"/>
      <c r="J93" s="303">
        <v>0</v>
      </c>
    </row>
    <row r="94" spans="1:10" ht="15" customHeight="1">
      <c r="A94" s="11">
        <v>304</v>
      </c>
      <c r="B94" s="9" t="s">
        <v>372</v>
      </c>
      <c r="C94" s="11"/>
      <c r="D94" s="36">
        <v>1</v>
      </c>
      <c r="E94" s="37">
        <v>0</v>
      </c>
      <c r="F94" s="38">
        <v>6</v>
      </c>
      <c r="G94" s="300">
        <v>0</v>
      </c>
      <c r="H94" s="301"/>
      <c r="I94" s="302"/>
      <c r="J94" s="303">
        <v>0</v>
      </c>
    </row>
    <row r="95" spans="1:10" ht="15" customHeight="1">
      <c r="A95" s="11">
        <v>305</v>
      </c>
      <c r="B95" s="9" t="s">
        <v>373</v>
      </c>
      <c r="C95" s="11"/>
      <c r="D95" s="36">
        <v>1</v>
      </c>
      <c r="E95" s="37">
        <v>0</v>
      </c>
      <c r="F95" s="38">
        <v>7</v>
      </c>
      <c r="G95" s="300">
        <v>0</v>
      </c>
      <c r="H95" s="301"/>
      <c r="I95" s="302"/>
      <c r="J95" s="303">
        <v>0</v>
      </c>
    </row>
    <row r="96" spans="1:10" ht="15" customHeight="1">
      <c r="A96" s="11">
        <v>309</v>
      </c>
      <c r="B96" s="9" t="s">
        <v>374</v>
      </c>
      <c r="C96" s="11"/>
      <c r="D96" s="36">
        <v>1</v>
      </c>
      <c r="E96" s="37">
        <v>0</v>
      </c>
      <c r="F96" s="38">
        <v>8</v>
      </c>
      <c r="G96" s="300">
        <v>0</v>
      </c>
      <c r="H96" s="301"/>
      <c r="I96" s="302"/>
      <c r="J96" s="303">
        <v>0</v>
      </c>
    </row>
    <row r="97" spans="1:10" ht="15" customHeight="1">
      <c r="A97" s="11">
        <v>31</v>
      </c>
      <c r="B97" s="8" t="s">
        <v>375</v>
      </c>
      <c r="C97" s="11"/>
      <c r="D97" s="36">
        <v>1</v>
      </c>
      <c r="E97" s="37">
        <v>0</v>
      </c>
      <c r="F97" s="38">
        <v>9</v>
      </c>
      <c r="G97" s="300">
        <v>0</v>
      </c>
      <c r="H97" s="301"/>
      <c r="I97" s="302"/>
      <c r="J97" s="303">
        <v>0</v>
      </c>
    </row>
    <row r="98" spans="1:10" ht="15" customHeight="1">
      <c r="A98" s="11">
        <v>320</v>
      </c>
      <c r="B98" s="8" t="s">
        <v>376</v>
      </c>
      <c r="C98" s="11"/>
      <c r="D98" s="36">
        <v>1</v>
      </c>
      <c r="E98" s="37">
        <v>1</v>
      </c>
      <c r="F98" s="38">
        <v>0</v>
      </c>
      <c r="G98" s="297">
        <v>8565583</v>
      </c>
      <c r="H98" s="298"/>
      <c r="I98" s="299"/>
      <c r="J98" s="85">
        <v>8565582</v>
      </c>
    </row>
    <row r="99" spans="1:10" ht="15" customHeight="1">
      <c r="A99" s="11"/>
      <c r="B99" s="8" t="s">
        <v>377</v>
      </c>
      <c r="C99" s="11"/>
      <c r="D99" s="36">
        <v>1</v>
      </c>
      <c r="E99" s="37">
        <v>1</v>
      </c>
      <c r="F99" s="38">
        <v>1</v>
      </c>
      <c r="G99" s="297">
        <f>G100+G101</f>
        <v>45821040</v>
      </c>
      <c r="H99" s="298"/>
      <c r="I99" s="299"/>
      <c r="J99" s="85">
        <v>45821040</v>
      </c>
    </row>
    <row r="100" spans="1:10" ht="15" customHeight="1">
      <c r="A100" s="11">
        <v>321</v>
      </c>
      <c r="B100" s="9" t="s">
        <v>378</v>
      </c>
      <c r="C100" s="11"/>
      <c r="D100" s="36">
        <v>1</v>
      </c>
      <c r="E100" s="37">
        <v>1</v>
      </c>
      <c r="F100" s="38">
        <v>2</v>
      </c>
      <c r="G100" s="300">
        <v>45821040</v>
      </c>
      <c r="H100" s="301"/>
      <c r="I100" s="302"/>
      <c r="J100" s="86">
        <v>45821040</v>
      </c>
    </row>
    <row r="101" spans="1:10" ht="15" customHeight="1">
      <c r="A101" s="11">
        <v>322</v>
      </c>
      <c r="B101" s="9" t="s">
        <v>379</v>
      </c>
      <c r="C101" s="11"/>
      <c r="D101" s="36">
        <v>1</v>
      </c>
      <c r="E101" s="37">
        <v>1</v>
      </c>
      <c r="F101" s="38">
        <v>3</v>
      </c>
      <c r="G101" s="300">
        <v>0</v>
      </c>
      <c r="H101" s="301"/>
      <c r="I101" s="302"/>
      <c r="J101" s="303">
        <v>0</v>
      </c>
    </row>
    <row r="102" spans="1:10" ht="15" customHeight="1">
      <c r="A102" s="11" t="s">
        <v>380</v>
      </c>
      <c r="B102" s="8" t="s">
        <v>381</v>
      </c>
      <c r="C102" s="11"/>
      <c r="D102" s="36">
        <v>1</v>
      </c>
      <c r="E102" s="37">
        <v>1</v>
      </c>
      <c r="F102" s="38">
        <v>4</v>
      </c>
      <c r="G102" s="300">
        <v>0</v>
      </c>
      <c r="H102" s="301"/>
      <c r="I102" s="302"/>
      <c r="J102" s="303">
        <v>0</v>
      </c>
    </row>
    <row r="103" spans="1:10" ht="15" customHeight="1">
      <c r="A103" s="11" t="s">
        <v>380</v>
      </c>
      <c r="B103" s="8" t="s">
        <v>382</v>
      </c>
      <c r="C103" s="11"/>
      <c r="D103" s="36">
        <v>1</v>
      </c>
      <c r="E103" s="37">
        <v>1</v>
      </c>
      <c r="F103" s="38">
        <v>5</v>
      </c>
      <c r="G103" s="300">
        <v>0</v>
      </c>
      <c r="H103" s="301"/>
      <c r="I103" s="302"/>
      <c r="J103" s="303">
        <v>0</v>
      </c>
    </row>
    <row r="104" spans="1:10" ht="13.5">
      <c r="A104" s="11" t="s">
        <v>380</v>
      </c>
      <c r="B104" s="8" t="s">
        <v>383</v>
      </c>
      <c r="C104" s="11"/>
      <c r="D104" s="36">
        <v>1</v>
      </c>
      <c r="E104" s="37">
        <v>1</v>
      </c>
      <c r="F104" s="38">
        <v>6</v>
      </c>
      <c r="G104" s="300">
        <v>0</v>
      </c>
      <c r="H104" s="301"/>
      <c r="I104" s="302"/>
      <c r="J104" s="303">
        <v>0</v>
      </c>
    </row>
    <row r="105" spans="1:10" ht="15" customHeight="1">
      <c r="A105" s="11">
        <v>34</v>
      </c>
      <c r="B105" s="8" t="s">
        <v>384</v>
      </c>
      <c r="C105" s="11"/>
      <c r="D105" s="36">
        <v>1</v>
      </c>
      <c r="E105" s="37">
        <v>1</v>
      </c>
      <c r="F105" s="38">
        <v>7</v>
      </c>
      <c r="G105" s="297">
        <f>G106+G107+G108+G109</f>
        <v>52246236</v>
      </c>
      <c r="H105" s="298"/>
      <c r="I105" s="299"/>
      <c r="J105" s="304">
        <v>45263432</v>
      </c>
    </row>
    <row r="106" spans="1:10" ht="15" customHeight="1">
      <c r="A106" s="11">
        <v>340</v>
      </c>
      <c r="B106" s="9" t="s">
        <v>385</v>
      </c>
      <c r="C106" s="11"/>
      <c r="D106" s="36">
        <v>1</v>
      </c>
      <c r="E106" s="37">
        <v>1</v>
      </c>
      <c r="F106" s="38">
        <v>8</v>
      </c>
      <c r="G106" s="300">
        <v>40069920</v>
      </c>
      <c r="H106" s="301"/>
      <c r="I106" s="302"/>
      <c r="J106" s="303">
        <v>36342748</v>
      </c>
    </row>
    <row r="107" spans="1:10" ht="15" customHeight="1">
      <c r="A107" s="11">
        <v>341</v>
      </c>
      <c r="B107" s="9" t="s">
        <v>386</v>
      </c>
      <c r="C107" s="11"/>
      <c r="D107" s="36">
        <v>1</v>
      </c>
      <c r="E107" s="37">
        <v>1</v>
      </c>
      <c r="F107" s="38">
        <v>9</v>
      </c>
      <c r="G107" s="300">
        <v>12176316</v>
      </c>
      <c r="H107" s="301"/>
      <c r="I107" s="302"/>
      <c r="J107" s="303">
        <v>8920684</v>
      </c>
    </row>
    <row r="108" spans="1:10" ht="15" customHeight="1">
      <c r="A108" s="11">
        <v>342</v>
      </c>
      <c r="B108" s="9" t="s">
        <v>387</v>
      </c>
      <c r="C108" s="11"/>
      <c r="D108" s="36">
        <v>1</v>
      </c>
      <c r="E108" s="37">
        <v>2</v>
      </c>
      <c r="F108" s="38">
        <v>0</v>
      </c>
      <c r="G108" s="300">
        <v>0</v>
      </c>
      <c r="H108" s="301"/>
      <c r="I108" s="302"/>
      <c r="J108" s="303">
        <v>0</v>
      </c>
    </row>
    <row r="109" spans="1:10" ht="15" customHeight="1">
      <c r="A109" s="11">
        <v>343</v>
      </c>
      <c r="B109" s="9" t="s">
        <v>388</v>
      </c>
      <c r="C109" s="11"/>
      <c r="D109" s="36">
        <v>1</v>
      </c>
      <c r="E109" s="37">
        <v>2</v>
      </c>
      <c r="F109" s="38">
        <v>1</v>
      </c>
      <c r="G109" s="300">
        <v>0</v>
      </c>
      <c r="H109" s="301"/>
      <c r="I109" s="302"/>
      <c r="J109" s="303">
        <v>0</v>
      </c>
    </row>
    <row r="110" spans="1:10" ht="15" customHeight="1">
      <c r="A110" s="11">
        <v>35</v>
      </c>
      <c r="B110" s="8" t="s">
        <v>389</v>
      </c>
      <c r="C110" s="11"/>
      <c r="D110" s="36">
        <v>1</v>
      </c>
      <c r="E110" s="37">
        <v>2</v>
      </c>
      <c r="F110" s="38">
        <v>2</v>
      </c>
      <c r="G110" s="300">
        <v>0</v>
      </c>
      <c r="H110" s="301"/>
      <c r="I110" s="302"/>
      <c r="J110" s="304">
        <v>0</v>
      </c>
    </row>
    <row r="111" spans="1:10" ht="15" customHeight="1">
      <c r="A111" s="11">
        <v>350</v>
      </c>
      <c r="B111" s="9" t="s">
        <v>390</v>
      </c>
      <c r="C111" s="11"/>
      <c r="D111" s="36">
        <v>1</v>
      </c>
      <c r="E111" s="37">
        <v>2</v>
      </c>
      <c r="F111" s="38">
        <v>3</v>
      </c>
      <c r="G111" s="300">
        <v>0</v>
      </c>
      <c r="H111" s="301"/>
      <c r="I111" s="302"/>
      <c r="J111" s="303">
        <v>0</v>
      </c>
    </row>
    <row r="112" spans="1:10" ht="12.75">
      <c r="A112" s="11">
        <v>351</v>
      </c>
      <c r="B112" s="9" t="s">
        <v>391</v>
      </c>
      <c r="C112" s="11"/>
      <c r="D112" s="36">
        <v>1</v>
      </c>
      <c r="E112" s="37">
        <v>2</v>
      </c>
      <c r="F112" s="38">
        <v>4</v>
      </c>
      <c r="G112" s="300">
        <v>0</v>
      </c>
      <c r="H112" s="301"/>
      <c r="I112" s="302"/>
      <c r="J112" s="303">
        <v>0</v>
      </c>
    </row>
    <row r="113" spans="1:10" ht="15" customHeight="1">
      <c r="A113" s="11">
        <v>352</v>
      </c>
      <c r="B113" s="9" t="s">
        <v>392</v>
      </c>
      <c r="C113" s="11"/>
      <c r="D113" s="36">
        <v>1</v>
      </c>
      <c r="E113" s="37">
        <v>2</v>
      </c>
      <c r="F113" s="38">
        <v>5</v>
      </c>
      <c r="G113" s="300">
        <v>0</v>
      </c>
      <c r="H113" s="301"/>
      <c r="I113" s="302"/>
      <c r="J113" s="303">
        <v>0</v>
      </c>
    </row>
    <row r="114" spans="1:10" ht="15" customHeight="1">
      <c r="A114" s="11">
        <v>353</v>
      </c>
      <c r="B114" s="9" t="s">
        <v>393</v>
      </c>
      <c r="C114" s="11"/>
      <c r="D114" s="36">
        <v>1</v>
      </c>
      <c r="E114" s="37">
        <v>2</v>
      </c>
      <c r="F114" s="38">
        <v>6</v>
      </c>
      <c r="G114" s="300">
        <v>0</v>
      </c>
      <c r="H114" s="301"/>
      <c r="I114" s="302"/>
      <c r="J114" s="303">
        <v>0</v>
      </c>
    </row>
    <row r="115" spans="1:10" ht="15" customHeight="1">
      <c r="A115" s="11">
        <v>360</v>
      </c>
      <c r="B115" s="8" t="s">
        <v>394</v>
      </c>
      <c r="C115" s="11"/>
      <c r="D115" s="36">
        <v>1</v>
      </c>
      <c r="E115" s="37">
        <v>2</v>
      </c>
      <c r="F115" s="38">
        <v>7</v>
      </c>
      <c r="G115" s="297">
        <v>346240</v>
      </c>
      <c r="H115" s="298"/>
      <c r="I115" s="299"/>
      <c r="J115" s="304">
        <v>207516</v>
      </c>
    </row>
    <row r="116" spans="1:10" ht="15" customHeight="1">
      <c r="A116" s="11" t="s">
        <v>395</v>
      </c>
      <c r="B116" s="8" t="s">
        <v>396</v>
      </c>
      <c r="C116" s="11"/>
      <c r="D116" s="36">
        <v>1</v>
      </c>
      <c r="E116" s="37">
        <v>2</v>
      </c>
      <c r="F116" s="38">
        <v>8</v>
      </c>
      <c r="G116" s="297">
        <f>G117+G118</f>
        <v>29367401</v>
      </c>
      <c r="H116" s="298"/>
      <c r="I116" s="299"/>
      <c r="J116" s="304">
        <v>27706858</v>
      </c>
    </row>
    <row r="117" spans="1:10" ht="15" customHeight="1">
      <c r="A117" s="11" t="s">
        <v>395</v>
      </c>
      <c r="B117" s="9" t="s">
        <v>397</v>
      </c>
      <c r="C117" s="11"/>
      <c r="D117" s="36">
        <v>1</v>
      </c>
      <c r="E117" s="37">
        <v>2</v>
      </c>
      <c r="F117" s="38">
        <v>9</v>
      </c>
      <c r="G117" s="300">
        <v>29367401</v>
      </c>
      <c r="H117" s="301"/>
      <c r="I117" s="302"/>
      <c r="J117" s="303">
        <v>27706858</v>
      </c>
    </row>
    <row r="118" spans="1:10" ht="15" customHeight="1">
      <c r="A118" s="11" t="s">
        <v>395</v>
      </c>
      <c r="B118" s="9" t="s">
        <v>398</v>
      </c>
      <c r="C118" s="11"/>
      <c r="D118" s="36">
        <v>1</v>
      </c>
      <c r="E118" s="37">
        <v>3</v>
      </c>
      <c r="F118" s="38">
        <v>0</v>
      </c>
      <c r="G118" s="300">
        <v>0</v>
      </c>
      <c r="H118" s="301"/>
      <c r="I118" s="302"/>
      <c r="J118" s="303">
        <v>0</v>
      </c>
    </row>
    <row r="119" spans="1:10" ht="15" customHeight="1">
      <c r="A119" s="11"/>
      <c r="B119" s="8" t="s">
        <v>399</v>
      </c>
      <c r="C119" s="11"/>
      <c r="D119" s="36">
        <v>1</v>
      </c>
      <c r="E119" s="37">
        <v>3</v>
      </c>
      <c r="F119" s="38">
        <v>1</v>
      </c>
      <c r="G119" s="297">
        <f>G120+G121+G122+G123+G124+G125+G126</f>
        <v>24837387</v>
      </c>
      <c r="H119" s="298"/>
      <c r="I119" s="299"/>
      <c r="J119" s="304">
        <v>23948823</v>
      </c>
    </row>
    <row r="120" spans="1:10" ht="15" customHeight="1">
      <c r="A120" s="11">
        <v>410</v>
      </c>
      <c r="B120" s="9" t="s">
        <v>400</v>
      </c>
      <c r="C120" s="11"/>
      <c r="D120" s="36">
        <v>1</v>
      </c>
      <c r="E120" s="37">
        <v>3</v>
      </c>
      <c r="F120" s="38">
        <v>2</v>
      </c>
      <c r="G120" s="300">
        <v>0</v>
      </c>
      <c r="H120" s="301"/>
      <c r="I120" s="302"/>
      <c r="J120" s="303">
        <v>0</v>
      </c>
    </row>
    <row r="121" spans="1:10" ht="15" customHeight="1">
      <c r="A121" s="11">
        <v>411</v>
      </c>
      <c r="B121" s="9" t="s">
        <v>401</v>
      </c>
      <c r="C121" s="11"/>
      <c r="D121" s="36">
        <v>1</v>
      </c>
      <c r="E121" s="37">
        <v>3</v>
      </c>
      <c r="F121" s="38">
        <v>3</v>
      </c>
      <c r="G121" s="300">
        <v>0</v>
      </c>
      <c r="H121" s="301"/>
      <c r="I121" s="302"/>
      <c r="J121" s="303">
        <v>0</v>
      </c>
    </row>
    <row r="122" spans="1:10" ht="15" customHeight="1">
      <c r="A122" s="11">
        <v>412</v>
      </c>
      <c r="B122" s="9" t="s">
        <v>402</v>
      </c>
      <c r="C122" s="11"/>
      <c r="D122" s="36">
        <v>1</v>
      </c>
      <c r="E122" s="37">
        <v>3</v>
      </c>
      <c r="F122" s="38">
        <v>4</v>
      </c>
      <c r="G122" s="300">
        <v>0</v>
      </c>
      <c r="H122" s="301"/>
      <c r="I122" s="302"/>
      <c r="J122" s="303">
        <v>0</v>
      </c>
    </row>
    <row r="123" spans="1:10" ht="15" customHeight="1">
      <c r="A123" s="11" t="s">
        <v>403</v>
      </c>
      <c r="B123" s="9" t="s">
        <v>404</v>
      </c>
      <c r="C123" s="11"/>
      <c r="D123" s="36">
        <v>1</v>
      </c>
      <c r="E123" s="37">
        <v>3</v>
      </c>
      <c r="F123" s="38">
        <v>5</v>
      </c>
      <c r="G123" s="300">
        <v>24363230</v>
      </c>
      <c r="H123" s="301"/>
      <c r="I123" s="302"/>
      <c r="J123" s="303">
        <v>23282010</v>
      </c>
    </row>
    <row r="124" spans="1:10" ht="15" customHeight="1">
      <c r="A124" s="11" t="s">
        <v>405</v>
      </c>
      <c r="B124" s="9" t="s">
        <v>406</v>
      </c>
      <c r="C124" s="11"/>
      <c r="D124" s="36">
        <v>1</v>
      </c>
      <c r="E124" s="37">
        <v>3</v>
      </c>
      <c r="F124" s="38">
        <v>6</v>
      </c>
      <c r="G124" s="300">
        <v>104351</v>
      </c>
      <c r="H124" s="301"/>
      <c r="I124" s="302"/>
      <c r="J124" s="303">
        <v>222219</v>
      </c>
    </row>
    <row r="125" spans="1:10" ht="15" customHeight="1">
      <c r="A125" s="11">
        <v>417</v>
      </c>
      <c r="B125" s="9" t="s">
        <v>407</v>
      </c>
      <c r="C125" s="11"/>
      <c r="D125" s="36">
        <v>1</v>
      </c>
      <c r="E125" s="37">
        <v>3</v>
      </c>
      <c r="F125" s="38">
        <v>7</v>
      </c>
      <c r="G125" s="300">
        <v>0</v>
      </c>
      <c r="H125" s="301"/>
      <c r="I125" s="302"/>
      <c r="J125" s="303">
        <v>0</v>
      </c>
    </row>
    <row r="126" spans="1:10" ht="15" customHeight="1">
      <c r="A126" s="11">
        <v>419</v>
      </c>
      <c r="B126" s="9" t="s">
        <v>408</v>
      </c>
      <c r="C126" s="11"/>
      <c r="D126" s="36">
        <v>1</v>
      </c>
      <c r="E126" s="37">
        <v>3</v>
      </c>
      <c r="F126" s="38">
        <v>8</v>
      </c>
      <c r="G126" s="300">
        <v>369806</v>
      </c>
      <c r="H126" s="301"/>
      <c r="I126" s="302"/>
      <c r="J126" s="303">
        <v>444594</v>
      </c>
    </row>
    <row r="127" spans="1:10" ht="15" customHeight="1">
      <c r="A127" s="11">
        <v>408</v>
      </c>
      <c r="B127" s="8" t="s">
        <v>409</v>
      </c>
      <c r="C127" s="11"/>
      <c r="D127" s="36">
        <v>1</v>
      </c>
      <c r="E127" s="37">
        <v>3</v>
      </c>
      <c r="F127" s="38">
        <v>9</v>
      </c>
      <c r="G127" s="300">
        <v>0</v>
      </c>
      <c r="H127" s="301"/>
      <c r="I127" s="302"/>
      <c r="J127" s="303">
        <v>0</v>
      </c>
    </row>
    <row r="128" spans="1:10" ht="26.25">
      <c r="A128" s="11"/>
      <c r="B128" s="8" t="s">
        <v>410</v>
      </c>
      <c r="C128" s="11"/>
      <c r="D128" s="36">
        <v>1</v>
      </c>
      <c r="E128" s="37">
        <v>4</v>
      </c>
      <c r="F128" s="38">
        <v>0</v>
      </c>
      <c r="G128" s="297">
        <f>G129+G137+G143+G144+G148+G149+G150+G151</f>
        <v>78117892</v>
      </c>
      <c r="H128" s="298"/>
      <c r="I128" s="299"/>
      <c r="J128" s="304">
        <v>93321669</v>
      </c>
    </row>
    <row r="129" spans="1:10" ht="15" customHeight="1">
      <c r="A129" s="11">
        <v>42</v>
      </c>
      <c r="B129" s="8" t="s">
        <v>411</v>
      </c>
      <c r="C129" s="11"/>
      <c r="D129" s="36">
        <v>1</v>
      </c>
      <c r="E129" s="37">
        <v>4</v>
      </c>
      <c r="F129" s="38">
        <v>1</v>
      </c>
      <c r="G129" s="297">
        <f>G130+G131+G132+G133+G134+G135+G136</f>
        <v>56460803</v>
      </c>
      <c r="H129" s="298"/>
      <c r="I129" s="299"/>
      <c r="J129" s="304">
        <v>69376545</v>
      </c>
    </row>
    <row r="130" spans="1:10" ht="15" customHeight="1">
      <c r="A130" s="11">
        <v>420</v>
      </c>
      <c r="B130" s="9" t="s">
        <v>412</v>
      </c>
      <c r="C130" s="11"/>
      <c r="D130" s="36">
        <v>1</v>
      </c>
      <c r="E130" s="37">
        <v>4</v>
      </c>
      <c r="F130" s="38">
        <v>2</v>
      </c>
      <c r="G130" s="300">
        <v>0</v>
      </c>
      <c r="H130" s="301"/>
      <c r="I130" s="302"/>
      <c r="J130" s="303">
        <v>0</v>
      </c>
    </row>
    <row r="131" spans="1:10" ht="15" customHeight="1">
      <c r="A131" s="11">
        <v>421</v>
      </c>
      <c r="B131" s="9" t="s">
        <v>413</v>
      </c>
      <c r="C131" s="11"/>
      <c r="D131" s="36">
        <v>1</v>
      </c>
      <c r="E131" s="37">
        <v>4</v>
      </c>
      <c r="F131" s="38">
        <v>3</v>
      </c>
      <c r="G131" s="300">
        <v>0</v>
      </c>
      <c r="H131" s="301"/>
      <c r="I131" s="302"/>
      <c r="J131" s="303">
        <v>0</v>
      </c>
    </row>
    <row r="132" spans="1:10" ht="15" customHeight="1">
      <c r="A132" s="11">
        <v>422</v>
      </c>
      <c r="B132" s="9" t="s">
        <v>414</v>
      </c>
      <c r="C132" s="11"/>
      <c r="D132" s="36">
        <v>1</v>
      </c>
      <c r="E132" s="37">
        <v>4</v>
      </c>
      <c r="F132" s="38">
        <v>4</v>
      </c>
      <c r="G132" s="300">
        <v>47433447</v>
      </c>
      <c r="H132" s="301"/>
      <c r="I132" s="302"/>
      <c r="J132" s="303">
        <v>59626868</v>
      </c>
    </row>
    <row r="133" spans="1:10" ht="15" customHeight="1">
      <c r="A133" s="11">
        <v>423</v>
      </c>
      <c r="B133" s="9" t="s">
        <v>415</v>
      </c>
      <c r="C133" s="11"/>
      <c r="D133" s="36">
        <v>1</v>
      </c>
      <c r="E133" s="37">
        <v>4</v>
      </c>
      <c r="F133" s="38">
        <v>5</v>
      </c>
      <c r="G133" s="300">
        <v>0</v>
      </c>
      <c r="H133" s="301"/>
      <c r="I133" s="302"/>
      <c r="J133" s="303">
        <v>0</v>
      </c>
    </row>
    <row r="134" spans="1:10" ht="15" customHeight="1">
      <c r="A134" s="11" t="s">
        <v>416</v>
      </c>
      <c r="B134" s="9" t="s">
        <v>417</v>
      </c>
      <c r="C134" s="11"/>
      <c r="D134" s="36">
        <v>1</v>
      </c>
      <c r="E134" s="37">
        <v>4</v>
      </c>
      <c r="F134" s="38">
        <v>6</v>
      </c>
      <c r="G134" s="300">
        <v>9026082</v>
      </c>
      <c r="H134" s="301"/>
      <c r="I134" s="302"/>
      <c r="J134" s="303">
        <v>9747323</v>
      </c>
    </row>
    <row r="135" spans="1:10" ht="12.75">
      <c r="A135" s="11">
        <v>427</v>
      </c>
      <c r="B135" s="9" t="s">
        <v>418</v>
      </c>
      <c r="C135" s="11"/>
      <c r="D135" s="36">
        <v>1</v>
      </c>
      <c r="E135" s="37">
        <v>4</v>
      </c>
      <c r="F135" s="38">
        <v>7</v>
      </c>
      <c r="G135" s="300">
        <v>0</v>
      </c>
      <c r="H135" s="301"/>
      <c r="I135" s="302"/>
      <c r="J135" s="303">
        <v>0</v>
      </c>
    </row>
    <row r="136" spans="1:10" ht="15" customHeight="1">
      <c r="A136" s="11">
        <v>429</v>
      </c>
      <c r="B136" s="9" t="s">
        <v>419</v>
      </c>
      <c r="C136" s="11"/>
      <c r="D136" s="36">
        <v>1</v>
      </c>
      <c r="E136" s="37">
        <v>4</v>
      </c>
      <c r="F136" s="38">
        <v>8</v>
      </c>
      <c r="G136" s="297">
        <v>1274</v>
      </c>
      <c r="H136" s="298"/>
      <c r="I136" s="299"/>
      <c r="J136" s="303">
        <v>2354</v>
      </c>
    </row>
    <row r="137" spans="1:10" ht="15" customHeight="1">
      <c r="A137" s="11">
        <v>43</v>
      </c>
      <c r="B137" s="8" t="s">
        <v>420</v>
      </c>
      <c r="C137" s="11"/>
      <c r="D137" s="36">
        <v>1</v>
      </c>
      <c r="E137" s="37">
        <v>4</v>
      </c>
      <c r="F137" s="38">
        <v>9</v>
      </c>
      <c r="G137" s="297">
        <f>G138+G139+G140+G141+G142</f>
        <v>5435370</v>
      </c>
      <c r="H137" s="298"/>
      <c r="I137" s="299"/>
      <c r="J137" s="304">
        <v>9278579</v>
      </c>
    </row>
    <row r="138" spans="1:10" ht="15" customHeight="1">
      <c r="A138" s="11">
        <v>430</v>
      </c>
      <c r="B138" s="9" t="s">
        <v>421</v>
      </c>
      <c r="C138" s="11"/>
      <c r="D138" s="36">
        <v>1</v>
      </c>
      <c r="E138" s="37">
        <v>5</v>
      </c>
      <c r="F138" s="38">
        <v>0</v>
      </c>
      <c r="G138" s="300">
        <v>0</v>
      </c>
      <c r="H138" s="301"/>
      <c r="I138" s="302"/>
      <c r="J138" s="303">
        <v>0</v>
      </c>
    </row>
    <row r="139" spans="1:10" ht="12.75">
      <c r="A139" s="11">
        <v>431</v>
      </c>
      <c r="B139" s="9" t="s">
        <v>422</v>
      </c>
      <c r="C139" s="11"/>
      <c r="D139" s="36">
        <v>1</v>
      </c>
      <c r="E139" s="37">
        <v>5</v>
      </c>
      <c r="F139" s="38">
        <v>1</v>
      </c>
      <c r="G139" s="300">
        <v>0</v>
      </c>
      <c r="H139" s="301"/>
      <c r="I139" s="302"/>
      <c r="J139" s="303">
        <v>0</v>
      </c>
    </row>
    <row r="140" spans="1:10" ht="15" customHeight="1">
      <c r="A140" s="11">
        <v>432</v>
      </c>
      <c r="B140" s="9" t="s">
        <v>423</v>
      </c>
      <c r="C140" s="11"/>
      <c r="D140" s="36">
        <v>1</v>
      </c>
      <c r="E140" s="37">
        <v>5</v>
      </c>
      <c r="F140" s="38">
        <v>2</v>
      </c>
      <c r="G140" s="300">
        <v>2346484</v>
      </c>
      <c r="H140" s="301"/>
      <c r="I140" s="302"/>
      <c r="J140" s="303">
        <v>3924921</v>
      </c>
    </row>
    <row r="141" spans="1:10" ht="15" customHeight="1">
      <c r="A141" s="11">
        <v>433</v>
      </c>
      <c r="B141" s="9" t="s">
        <v>424</v>
      </c>
      <c r="C141" s="11"/>
      <c r="D141" s="36">
        <v>1</v>
      </c>
      <c r="E141" s="37">
        <v>5</v>
      </c>
      <c r="F141" s="38">
        <v>3</v>
      </c>
      <c r="G141" s="300">
        <v>3088886</v>
      </c>
      <c r="H141" s="301"/>
      <c r="I141" s="302"/>
      <c r="J141" s="303">
        <v>5353658</v>
      </c>
    </row>
    <row r="142" spans="1:10" ht="15" customHeight="1">
      <c r="A142" s="11">
        <v>439</v>
      </c>
      <c r="B142" s="9" t="s">
        <v>425</v>
      </c>
      <c r="C142" s="11"/>
      <c r="D142" s="36">
        <v>1</v>
      </c>
      <c r="E142" s="37">
        <v>5</v>
      </c>
      <c r="F142" s="38">
        <v>4</v>
      </c>
      <c r="G142" s="300">
        <v>0</v>
      </c>
      <c r="H142" s="301"/>
      <c r="I142" s="302"/>
      <c r="J142" s="303">
        <v>0</v>
      </c>
    </row>
    <row r="143" spans="1:10" ht="15" customHeight="1">
      <c r="A143" s="11">
        <v>44</v>
      </c>
      <c r="B143" s="8" t="s">
        <v>426</v>
      </c>
      <c r="C143" s="11"/>
      <c r="D143" s="36">
        <v>1</v>
      </c>
      <c r="E143" s="37">
        <v>5</v>
      </c>
      <c r="F143" s="38">
        <v>5</v>
      </c>
      <c r="G143" s="300">
        <v>0</v>
      </c>
      <c r="H143" s="301"/>
      <c r="I143" s="302"/>
      <c r="J143" s="303">
        <v>0</v>
      </c>
    </row>
    <row r="144" spans="1:10" ht="27.75" customHeight="1">
      <c r="A144" s="11">
        <v>45</v>
      </c>
      <c r="B144" s="8" t="s">
        <v>427</v>
      </c>
      <c r="C144" s="11"/>
      <c r="D144" s="36">
        <v>1</v>
      </c>
      <c r="E144" s="37">
        <v>5</v>
      </c>
      <c r="F144" s="38">
        <v>6</v>
      </c>
      <c r="G144" s="297">
        <f>G145+G146+G147</f>
        <v>5380897</v>
      </c>
      <c r="H144" s="298"/>
      <c r="I144" s="299"/>
      <c r="J144" s="304">
        <v>4888708</v>
      </c>
    </row>
    <row r="145" spans="1:10" ht="15" customHeight="1">
      <c r="A145" s="11" t="s">
        <v>428</v>
      </c>
      <c r="B145" s="9" t="s">
        <v>429</v>
      </c>
      <c r="C145" s="11"/>
      <c r="D145" s="36">
        <v>1</v>
      </c>
      <c r="E145" s="37">
        <v>5</v>
      </c>
      <c r="F145" s="38">
        <v>7</v>
      </c>
      <c r="G145" s="300">
        <v>3795869</v>
      </c>
      <c r="H145" s="301"/>
      <c r="I145" s="302"/>
      <c r="J145" s="303">
        <v>3039050</v>
      </c>
    </row>
    <row r="146" spans="1:10" ht="15" customHeight="1">
      <c r="A146" s="11" t="s">
        <v>430</v>
      </c>
      <c r="B146" s="9" t="s">
        <v>431</v>
      </c>
      <c r="C146" s="11"/>
      <c r="D146" s="36">
        <v>1</v>
      </c>
      <c r="E146" s="37">
        <v>5</v>
      </c>
      <c r="F146" s="38">
        <v>8</v>
      </c>
      <c r="G146" s="300">
        <v>0</v>
      </c>
      <c r="H146" s="301"/>
      <c r="I146" s="302"/>
      <c r="J146" s="303">
        <v>0</v>
      </c>
    </row>
    <row r="147" spans="1:10" ht="15" customHeight="1">
      <c r="A147" s="11" t="s">
        <v>432</v>
      </c>
      <c r="B147" s="9" t="s">
        <v>433</v>
      </c>
      <c r="C147" s="11"/>
      <c r="D147" s="36">
        <v>1</v>
      </c>
      <c r="E147" s="37">
        <v>5</v>
      </c>
      <c r="F147" s="38">
        <v>9</v>
      </c>
      <c r="G147" s="300">
        <v>1585028</v>
      </c>
      <c r="H147" s="301"/>
      <c r="I147" s="302"/>
      <c r="J147" s="303">
        <v>1849658</v>
      </c>
    </row>
    <row r="148" spans="1:10" ht="15" customHeight="1">
      <c r="A148" s="11">
        <v>46</v>
      </c>
      <c r="B148" s="8" t="s">
        <v>434</v>
      </c>
      <c r="C148" s="11"/>
      <c r="D148" s="36">
        <v>1</v>
      </c>
      <c r="E148" s="37">
        <v>6</v>
      </c>
      <c r="F148" s="38">
        <v>0</v>
      </c>
      <c r="G148" s="305">
        <v>8917481</v>
      </c>
      <c r="H148" s="306"/>
      <c r="I148" s="307"/>
      <c r="J148" s="304">
        <v>8188722</v>
      </c>
    </row>
    <row r="149" spans="1:10" ht="15" customHeight="1">
      <c r="A149" s="11">
        <v>47</v>
      </c>
      <c r="B149" s="8" t="s">
        <v>435</v>
      </c>
      <c r="C149" s="11"/>
      <c r="D149" s="36">
        <v>1</v>
      </c>
      <c r="E149" s="37">
        <v>6</v>
      </c>
      <c r="F149" s="38">
        <v>1</v>
      </c>
      <c r="G149" s="305">
        <v>706557</v>
      </c>
      <c r="H149" s="306"/>
      <c r="I149" s="307"/>
      <c r="J149" s="304">
        <v>968808</v>
      </c>
    </row>
    <row r="150" spans="1:10" ht="15" customHeight="1">
      <c r="A150" s="11" t="s">
        <v>436</v>
      </c>
      <c r="B150" s="8" t="s">
        <v>437</v>
      </c>
      <c r="C150" s="11"/>
      <c r="D150" s="36">
        <v>1</v>
      </c>
      <c r="E150" s="37">
        <v>6</v>
      </c>
      <c r="F150" s="38">
        <v>2</v>
      </c>
      <c r="G150" s="305">
        <v>679928</v>
      </c>
      <c r="H150" s="306"/>
      <c r="I150" s="307"/>
      <c r="J150" s="304">
        <v>616354</v>
      </c>
    </row>
    <row r="151" spans="1:10" ht="15" customHeight="1">
      <c r="A151" s="11">
        <v>481</v>
      </c>
      <c r="B151" s="8" t="s">
        <v>438</v>
      </c>
      <c r="C151" s="11"/>
      <c r="D151" s="36">
        <v>1</v>
      </c>
      <c r="E151" s="37">
        <v>6</v>
      </c>
      <c r="F151" s="38">
        <v>3</v>
      </c>
      <c r="G151" s="305">
        <v>536856</v>
      </c>
      <c r="H151" s="306"/>
      <c r="I151" s="307"/>
      <c r="J151" s="304">
        <v>3953</v>
      </c>
    </row>
    <row r="152" spans="1:10" ht="15" customHeight="1">
      <c r="A152" s="11" t="s">
        <v>439</v>
      </c>
      <c r="B152" s="8" t="s">
        <v>440</v>
      </c>
      <c r="C152" s="11"/>
      <c r="D152" s="36">
        <v>1</v>
      </c>
      <c r="E152" s="37">
        <v>6</v>
      </c>
      <c r="F152" s="38">
        <v>4</v>
      </c>
      <c r="G152" s="297">
        <v>6033416</v>
      </c>
      <c r="H152" s="298"/>
      <c r="I152" s="299"/>
      <c r="J152" s="304">
        <v>4759379</v>
      </c>
    </row>
    <row r="153" spans="1:10" ht="15" customHeight="1">
      <c r="A153" s="11">
        <v>495</v>
      </c>
      <c r="B153" s="8" t="s">
        <v>441</v>
      </c>
      <c r="C153" s="11"/>
      <c r="D153" s="36">
        <v>1</v>
      </c>
      <c r="E153" s="37">
        <v>6</v>
      </c>
      <c r="F153" s="38">
        <v>5</v>
      </c>
      <c r="G153" s="300">
        <v>0</v>
      </c>
      <c r="H153" s="301"/>
      <c r="I153" s="302"/>
      <c r="J153" s="303">
        <v>0</v>
      </c>
    </row>
    <row r="154" spans="1:10" ht="13.5">
      <c r="A154" s="11"/>
      <c r="B154" s="8" t="s">
        <v>442</v>
      </c>
      <c r="C154" s="11"/>
      <c r="D154" s="36">
        <v>1</v>
      </c>
      <c r="E154" s="37">
        <v>6</v>
      </c>
      <c r="F154" s="38">
        <v>6</v>
      </c>
      <c r="G154" s="297">
        <f>G89+G116+G119+G127+G128+G152+G153</f>
        <v>335019585</v>
      </c>
      <c r="H154" s="298"/>
      <c r="I154" s="299"/>
      <c r="J154" s="85">
        <v>339556137</v>
      </c>
    </row>
    <row r="155" spans="1:10" ht="15" customHeight="1">
      <c r="A155" s="11">
        <v>89</v>
      </c>
      <c r="B155" s="9" t="s">
        <v>443</v>
      </c>
      <c r="C155" s="11"/>
      <c r="D155" s="36">
        <v>1</v>
      </c>
      <c r="E155" s="37">
        <v>6</v>
      </c>
      <c r="F155" s="38">
        <v>7</v>
      </c>
      <c r="G155" s="300">
        <v>370346</v>
      </c>
      <c r="H155" s="301"/>
      <c r="I155" s="302"/>
      <c r="J155" s="86">
        <v>744700</v>
      </c>
    </row>
    <row r="156" spans="1:10" ht="15" customHeight="1">
      <c r="A156" s="11"/>
      <c r="B156" s="9" t="s">
        <v>444</v>
      </c>
      <c r="C156" s="11"/>
      <c r="D156" s="36">
        <v>1</v>
      </c>
      <c r="E156" s="37">
        <v>6</v>
      </c>
      <c r="F156" s="38">
        <v>8</v>
      </c>
      <c r="G156" s="297">
        <f>SUM(G154:I155)</f>
        <v>335389931</v>
      </c>
      <c r="H156" s="298"/>
      <c r="I156" s="299"/>
      <c r="J156" s="85">
        <v>340300837</v>
      </c>
    </row>
    <row r="158" spans="2:9" ht="12.75">
      <c r="B158" s="137"/>
      <c r="C158" s="137"/>
      <c r="I158" s="89"/>
    </row>
    <row r="159" spans="2:10" ht="12.75">
      <c r="B159" s="206" t="s">
        <v>57</v>
      </c>
      <c r="C159" s="206"/>
      <c r="E159" s="26"/>
      <c r="F159" s="26"/>
      <c r="G159" s="26"/>
      <c r="H159" s="26"/>
      <c r="J159" s="41" t="s">
        <v>605</v>
      </c>
    </row>
    <row r="160" spans="2:10" ht="12.75">
      <c r="B160" s="207" t="s">
        <v>623</v>
      </c>
      <c r="C160" s="207"/>
      <c r="E160" s="137"/>
      <c r="F160" s="137"/>
      <c r="G160" s="137"/>
      <c r="H160" s="137"/>
      <c r="I160" s="41" t="s">
        <v>250</v>
      </c>
      <c r="J160" s="68" t="s">
        <v>602</v>
      </c>
    </row>
    <row r="161" spans="2:8" ht="12.75">
      <c r="B161" s="137"/>
      <c r="C161" s="137"/>
      <c r="E161" s="137"/>
      <c r="F161" s="137"/>
      <c r="G161" s="137"/>
      <c r="H161" s="137"/>
    </row>
  </sheetData>
  <sheetProtection/>
  <mergeCells count="100">
    <mergeCell ref="G87:I87"/>
    <mergeCell ref="G88:I88"/>
    <mergeCell ref="G109:I109"/>
    <mergeCell ref="G110:I110"/>
    <mergeCell ref="G111:I111"/>
    <mergeCell ref="G94:I94"/>
    <mergeCell ref="G89:I89"/>
    <mergeCell ref="G90:I90"/>
    <mergeCell ref="G91:I91"/>
    <mergeCell ref="G92:I92"/>
    <mergeCell ref="G96:I96"/>
    <mergeCell ref="G97:I97"/>
    <mergeCell ref="G112:I112"/>
    <mergeCell ref="G93:I93"/>
    <mergeCell ref="G106:I106"/>
    <mergeCell ref="G107:I107"/>
    <mergeCell ref="G108:I108"/>
    <mergeCell ref="G102:I102"/>
    <mergeCell ref="G103:I103"/>
    <mergeCell ref="G104:I104"/>
    <mergeCell ref="G95:I95"/>
    <mergeCell ref="G98:I98"/>
    <mergeCell ref="G99:I99"/>
    <mergeCell ref="D17:F17"/>
    <mergeCell ref="A10:J10"/>
    <mergeCell ref="D87:F87"/>
    <mergeCell ref="D88:F88"/>
    <mergeCell ref="A12:A16"/>
    <mergeCell ref="B12:B16"/>
    <mergeCell ref="C12:C16"/>
    <mergeCell ref="D12:F12"/>
    <mergeCell ref="G12:I12"/>
    <mergeCell ref="D13:F13"/>
    <mergeCell ref="G13:I13"/>
    <mergeCell ref="D14:F14"/>
    <mergeCell ref="G14:I14"/>
    <mergeCell ref="G147:I147"/>
    <mergeCell ref="G148:I148"/>
    <mergeCell ref="H8:I8"/>
    <mergeCell ref="G141:I141"/>
    <mergeCell ref="G142:I142"/>
    <mergeCell ref="G143:I143"/>
    <mergeCell ref="G144:I144"/>
    <mergeCell ref="G105:I105"/>
    <mergeCell ref="G100:I100"/>
    <mergeCell ref="G101:I101"/>
    <mergeCell ref="B3:I3"/>
    <mergeCell ref="B4:I4"/>
    <mergeCell ref="B5:I5"/>
    <mergeCell ref="B6:I6"/>
    <mergeCell ref="B7:I7"/>
    <mergeCell ref="D18:F18"/>
    <mergeCell ref="A9:J9"/>
    <mergeCell ref="D15:F15"/>
    <mergeCell ref="G15:I15"/>
    <mergeCell ref="D16:F16"/>
    <mergeCell ref="G145:I145"/>
    <mergeCell ref="G146:I146"/>
    <mergeCell ref="G135:I135"/>
    <mergeCell ref="G136:I136"/>
    <mergeCell ref="G137:I137"/>
    <mergeCell ref="G138:I138"/>
    <mergeCell ref="G139:I139"/>
    <mergeCell ref="G140:I140"/>
    <mergeCell ref="B161:C161"/>
    <mergeCell ref="E161:H161"/>
    <mergeCell ref="B158:C158"/>
    <mergeCell ref="B159:C159"/>
    <mergeCell ref="B160:C160"/>
    <mergeCell ref="E160:H160"/>
    <mergeCell ref="G154:I154"/>
    <mergeCell ref="G113:I113"/>
    <mergeCell ref="G114:I114"/>
    <mergeCell ref="G115:I115"/>
    <mergeCell ref="G116:I116"/>
    <mergeCell ref="G117:I117"/>
    <mergeCell ref="G118:I118"/>
    <mergeCell ref="G119:I119"/>
    <mergeCell ref="G120:I120"/>
    <mergeCell ref="G121:I121"/>
    <mergeCell ref="G130:I130"/>
    <mergeCell ref="G149:I149"/>
    <mergeCell ref="G150:I150"/>
    <mergeCell ref="G151:I151"/>
    <mergeCell ref="G152:I152"/>
    <mergeCell ref="G153:I153"/>
    <mergeCell ref="G131:I131"/>
    <mergeCell ref="G132:I132"/>
    <mergeCell ref="G133:I133"/>
    <mergeCell ref="G134:I134"/>
    <mergeCell ref="G155:I155"/>
    <mergeCell ref="G156:I156"/>
    <mergeCell ref="G122:I122"/>
    <mergeCell ref="G123:I123"/>
    <mergeCell ref="G124:I124"/>
    <mergeCell ref="G125:I125"/>
    <mergeCell ref="G126:I126"/>
    <mergeCell ref="G127:I127"/>
    <mergeCell ref="G128:I128"/>
    <mergeCell ref="G129:I129"/>
  </mergeCells>
  <printOptions horizontalCentered="1"/>
  <pageMargins left="0.7" right="0.7" top="0.75" bottom="0.75" header="0.3" footer="0.3"/>
  <pageSetup fitToHeight="0" fitToWidth="1" horizontalDpi="600" verticalDpi="600" orientation="landscape" paperSize="9" scale="77"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sheetPr>
    <pageSetUpPr fitToPage="1"/>
  </sheetPr>
  <dimension ref="A1:K81"/>
  <sheetViews>
    <sheetView zoomScaleSheetLayoutView="100" zoomScalePageLayoutView="0" workbookViewId="0" topLeftCell="A46">
      <selection activeCell="K15" sqref="K15"/>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1" width="12.625" style="1" bestFit="1" customWidth="1"/>
    <col min="12" max="16384" width="9.125" style="1" customWidth="1"/>
  </cols>
  <sheetData>
    <row r="1" ht="13.5">
      <c r="I1" s="2" t="s">
        <v>59</v>
      </c>
    </row>
    <row r="2" ht="13.5">
      <c r="I2" s="3" t="s">
        <v>489</v>
      </c>
    </row>
    <row r="3" spans="1:9" ht="12.75">
      <c r="A3" s="24" t="s">
        <v>61</v>
      </c>
      <c r="B3" s="173" t="s">
        <v>62</v>
      </c>
      <c r="C3" s="174"/>
      <c r="D3" s="174"/>
      <c r="E3" s="174"/>
      <c r="F3" s="174"/>
      <c r="G3" s="174"/>
      <c r="H3" s="174"/>
      <c r="I3" s="175"/>
    </row>
    <row r="4" spans="1:9" ht="12.75" customHeight="1">
      <c r="A4" s="24" t="s">
        <v>63</v>
      </c>
      <c r="B4" s="173" t="s">
        <v>25</v>
      </c>
      <c r="C4" s="174"/>
      <c r="D4" s="174"/>
      <c r="E4" s="174"/>
      <c r="F4" s="174"/>
      <c r="G4" s="174"/>
      <c r="H4" s="174"/>
      <c r="I4" s="175"/>
    </row>
    <row r="5" spans="1:9" ht="12.75">
      <c r="A5" s="24" t="s">
        <v>6</v>
      </c>
      <c r="B5" s="176" t="s">
        <v>486</v>
      </c>
      <c r="C5" s="177"/>
      <c r="D5" s="177"/>
      <c r="E5" s="177"/>
      <c r="F5" s="177"/>
      <c r="G5" s="177"/>
      <c r="H5" s="177"/>
      <c r="I5" s="178"/>
    </row>
    <row r="6" spans="1:9" ht="12.75">
      <c r="A6" s="24" t="s">
        <v>64</v>
      </c>
      <c r="B6" s="176">
        <v>420059834009</v>
      </c>
      <c r="C6" s="177"/>
      <c r="D6" s="177"/>
      <c r="E6" s="177"/>
      <c r="F6" s="177"/>
      <c r="G6" s="177"/>
      <c r="H6" s="177"/>
      <c r="I6" s="178"/>
    </row>
    <row r="7" spans="1:9" ht="12.75">
      <c r="A7" s="24" t="s">
        <v>65</v>
      </c>
      <c r="B7" s="176">
        <v>420059834009</v>
      </c>
      <c r="C7" s="177"/>
      <c r="D7" s="177"/>
      <c r="E7" s="177"/>
      <c r="F7" s="177"/>
      <c r="G7" s="177"/>
      <c r="H7" s="177"/>
      <c r="I7" s="178"/>
    </row>
    <row r="8" spans="6:9" ht="12.75">
      <c r="F8" s="5"/>
      <c r="G8" s="5"/>
      <c r="H8" s="5"/>
      <c r="I8" s="5"/>
    </row>
    <row r="9" spans="1:9" ht="13.5" thickBot="1">
      <c r="A9" s="238" t="s">
        <v>490</v>
      </c>
      <c r="B9" s="238"/>
      <c r="C9" s="238"/>
      <c r="D9" s="238"/>
      <c r="E9" s="238"/>
      <c r="F9" s="238"/>
      <c r="G9" s="238"/>
      <c r="H9" s="238"/>
      <c r="I9" s="238"/>
    </row>
    <row r="10" spans="1:9" ht="14.25" thickBot="1" thickTop="1">
      <c r="A10" s="239" t="s">
        <v>491</v>
      </c>
      <c r="B10" s="239"/>
      <c r="C10" s="239"/>
      <c r="D10" s="239"/>
      <c r="E10" s="239"/>
      <c r="F10" s="239"/>
      <c r="G10" s="239"/>
      <c r="H10" s="239"/>
      <c r="I10" s="239"/>
    </row>
    <row r="11" spans="1:8" ht="13.5" thickTop="1">
      <c r="A11" s="69"/>
      <c r="B11" s="69"/>
      <c r="C11" s="69"/>
      <c r="D11" s="69"/>
      <c r="E11" s="69"/>
      <c r="F11" s="69"/>
      <c r="G11" s="69"/>
      <c r="H11" s="69"/>
    </row>
    <row r="12" spans="2:8" ht="12.75">
      <c r="B12" s="139" t="s">
        <v>626</v>
      </c>
      <c r="C12" s="139"/>
      <c r="D12" s="139"/>
      <c r="E12" s="139"/>
      <c r="F12" s="139"/>
      <c r="G12" s="139"/>
      <c r="H12" s="139"/>
    </row>
    <row r="13" ht="12.75">
      <c r="I13" s="6" t="s">
        <v>448</v>
      </c>
    </row>
    <row r="14" spans="1:9" ht="12.75" customHeight="1">
      <c r="A14" s="229" t="s">
        <v>492</v>
      </c>
      <c r="B14" s="237" t="s">
        <v>493</v>
      </c>
      <c r="C14" s="240" t="s">
        <v>8</v>
      </c>
      <c r="D14" s="237" t="s">
        <v>494</v>
      </c>
      <c r="E14" s="237" t="s">
        <v>450</v>
      </c>
      <c r="F14" s="237"/>
      <c r="G14" s="237"/>
      <c r="H14" s="237" t="s">
        <v>9</v>
      </c>
      <c r="I14" s="237"/>
    </row>
    <row r="15" spans="1:9" ht="12.75" customHeight="1">
      <c r="A15" s="230"/>
      <c r="B15" s="237"/>
      <c r="C15" s="240"/>
      <c r="D15" s="237"/>
      <c r="E15" s="237"/>
      <c r="F15" s="237"/>
      <c r="G15" s="237"/>
      <c r="H15" s="237"/>
      <c r="I15" s="237"/>
    </row>
    <row r="16" spans="1:9" ht="12.75">
      <c r="A16" s="230"/>
      <c r="B16" s="237"/>
      <c r="C16" s="240"/>
      <c r="D16" s="237"/>
      <c r="E16" s="237"/>
      <c r="F16" s="237"/>
      <c r="G16" s="237"/>
      <c r="H16" s="237"/>
      <c r="I16" s="237"/>
    </row>
    <row r="17" spans="1:9" ht="25.5" customHeight="1">
      <c r="A17" s="230"/>
      <c r="B17" s="237"/>
      <c r="C17" s="240"/>
      <c r="D17" s="237"/>
      <c r="E17" s="237"/>
      <c r="F17" s="237"/>
      <c r="G17" s="237"/>
      <c r="H17" s="237" t="s">
        <v>10</v>
      </c>
      <c r="I17" s="237" t="s">
        <v>11</v>
      </c>
    </row>
    <row r="18" spans="1:9" ht="12.75">
      <c r="A18" s="231"/>
      <c r="B18" s="237"/>
      <c r="C18" s="240"/>
      <c r="D18" s="237"/>
      <c r="E18" s="237"/>
      <c r="F18" s="237"/>
      <c r="G18" s="237"/>
      <c r="H18" s="237"/>
      <c r="I18" s="237"/>
    </row>
    <row r="19" spans="1:9" ht="12.75">
      <c r="A19" s="11">
        <v>1</v>
      </c>
      <c r="B19" s="11">
        <v>2</v>
      </c>
      <c r="C19" s="11">
        <v>3</v>
      </c>
      <c r="D19" s="11">
        <v>4</v>
      </c>
      <c r="E19" s="169">
        <v>5</v>
      </c>
      <c r="F19" s="169"/>
      <c r="G19" s="169"/>
      <c r="H19" s="11">
        <v>6</v>
      </c>
      <c r="I19" s="11">
        <v>7</v>
      </c>
    </row>
    <row r="20" spans="1:9" ht="15" customHeight="1">
      <c r="A20" s="11"/>
      <c r="B20" s="70" t="s">
        <v>495</v>
      </c>
      <c r="C20" s="11"/>
      <c r="D20" s="11"/>
      <c r="E20" s="169"/>
      <c r="F20" s="169"/>
      <c r="G20" s="169"/>
      <c r="H20" s="11"/>
      <c r="I20" s="11"/>
    </row>
    <row r="21" spans="1:11" ht="15" customHeight="1">
      <c r="A21" s="11" t="s">
        <v>0</v>
      </c>
      <c r="B21" s="8" t="s">
        <v>496</v>
      </c>
      <c r="C21" s="11"/>
      <c r="D21" s="11"/>
      <c r="E21" s="36">
        <v>4</v>
      </c>
      <c r="F21" s="37">
        <v>0</v>
      </c>
      <c r="G21" s="38">
        <v>1</v>
      </c>
      <c r="H21" s="84">
        <v>12176316</v>
      </c>
      <c r="I21" s="84">
        <v>8920684</v>
      </c>
      <c r="J21" s="90"/>
      <c r="K21" s="90"/>
    </row>
    <row r="22" spans="1:11" ht="15" customHeight="1">
      <c r="A22" s="11"/>
      <c r="B22" s="9" t="s">
        <v>497</v>
      </c>
      <c r="C22" s="11"/>
      <c r="D22" s="11"/>
      <c r="E22" s="36"/>
      <c r="F22" s="37"/>
      <c r="G22" s="38"/>
      <c r="H22" s="84"/>
      <c r="I22" s="84"/>
      <c r="J22" s="90"/>
      <c r="K22" s="90"/>
    </row>
    <row r="23" spans="1:11" ht="15" customHeight="1">
      <c r="A23" s="11" t="s">
        <v>1</v>
      </c>
      <c r="B23" s="9" t="s">
        <v>498</v>
      </c>
      <c r="C23" s="11"/>
      <c r="D23" s="11" t="s">
        <v>499</v>
      </c>
      <c r="E23" s="36"/>
      <c r="F23" s="37"/>
      <c r="G23" s="38"/>
      <c r="H23" s="84">
        <v>0</v>
      </c>
      <c r="I23" s="84">
        <v>0</v>
      </c>
      <c r="J23" s="90"/>
      <c r="K23" s="90"/>
    </row>
    <row r="24" spans="1:11" ht="15" customHeight="1">
      <c r="A24" s="11" t="s">
        <v>2</v>
      </c>
      <c r="B24" s="9" t="s">
        <v>500</v>
      </c>
      <c r="C24" s="11"/>
      <c r="D24" s="11" t="s">
        <v>501</v>
      </c>
      <c r="E24" s="36"/>
      <c r="F24" s="37"/>
      <c r="G24" s="38"/>
      <c r="H24" s="84">
        <v>0</v>
      </c>
      <c r="I24" s="84">
        <v>0</v>
      </c>
      <c r="J24" s="90"/>
      <c r="K24" s="90"/>
    </row>
    <row r="25" spans="1:11" ht="15" customHeight="1">
      <c r="A25" s="11" t="s">
        <v>3</v>
      </c>
      <c r="B25" s="9" t="s">
        <v>502</v>
      </c>
      <c r="C25" s="11"/>
      <c r="D25" s="11" t="s">
        <v>499</v>
      </c>
      <c r="E25" s="36"/>
      <c r="F25" s="37"/>
      <c r="G25" s="38"/>
      <c r="H25" s="84">
        <v>16265982</v>
      </c>
      <c r="I25" s="84">
        <v>12637658</v>
      </c>
      <c r="J25" s="90"/>
      <c r="K25" s="90"/>
    </row>
    <row r="26" spans="1:11" ht="15" customHeight="1">
      <c r="A26" s="11" t="s">
        <v>4</v>
      </c>
      <c r="B26" s="9" t="s">
        <v>503</v>
      </c>
      <c r="C26" s="11"/>
      <c r="D26" s="11" t="s">
        <v>501</v>
      </c>
      <c r="E26" s="36"/>
      <c r="F26" s="37"/>
      <c r="G26" s="38"/>
      <c r="H26" s="84">
        <v>20665</v>
      </c>
      <c r="I26" s="84">
        <v>104151</v>
      </c>
      <c r="J26" s="90"/>
      <c r="K26" s="90"/>
    </row>
    <row r="27" spans="1:11" ht="15" customHeight="1">
      <c r="A27" s="11" t="s">
        <v>5</v>
      </c>
      <c r="B27" s="9" t="s">
        <v>504</v>
      </c>
      <c r="C27" s="11"/>
      <c r="D27" s="11" t="s">
        <v>501</v>
      </c>
      <c r="E27" s="36"/>
      <c r="F27" s="37"/>
      <c r="G27" s="38"/>
      <c r="H27" s="84">
        <v>0</v>
      </c>
      <c r="I27" s="84">
        <v>0</v>
      </c>
      <c r="J27" s="90"/>
      <c r="K27" s="90"/>
    </row>
    <row r="28" spans="1:11" ht="15" customHeight="1">
      <c r="A28" s="11" t="s">
        <v>505</v>
      </c>
      <c r="B28" s="9" t="s">
        <v>506</v>
      </c>
      <c r="C28" s="11"/>
      <c r="D28" s="11" t="s">
        <v>501</v>
      </c>
      <c r="E28" s="36"/>
      <c r="F28" s="37"/>
      <c r="G28" s="38"/>
      <c r="H28" s="84">
        <v>0</v>
      </c>
      <c r="I28" s="84">
        <v>0</v>
      </c>
      <c r="J28" s="90"/>
      <c r="K28" s="90"/>
    </row>
    <row r="29" spans="1:11" ht="26.25" customHeight="1">
      <c r="A29" s="11" t="s">
        <v>507</v>
      </c>
      <c r="B29" s="9" t="s">
        <v>508</v>
      </c>
      <c r="C29" s="11"/>
      <c r="D29" s="11" t="s">
        <v>501</v>
      </c>
      <c r="E29" s="36"/>
      <c r="F29" s="37"/>
      <c r="G29" s="38"/>
      <c r="H29" s="84">
        <v>-170351</v>
      </c>
      <c r="I29" s="84">
        <v>0</v>
      </c>
      <c r="J29" s="90"/>
      <c r="K29" s="90"/>
    </row>
    <row r="30" spans="1:11" ht="15" customHeight="1">
      <c r="A30" s="7" t="s">
        <v>509</v>
      </c>
      <c r="B30" s="8" t="s">
        <v>510</v>
      </c>
      <c r="C30" s="11"/>
      <c r="D30" s="11"/>
      <c r="E30" s="36">
        <v>4</v>
      </c>
      <c r="F30" s="37">
        <v>0</v>
      </c>
      <c r="G30" s="38">
        <v>2</v>
      </c>
      <c r="H30" s="84">
        <v>16116296</v>
      </c>
      <c r="I30" s="84">
        <v>12741809</v>
      </c>
      <c r="J30" s="90"/>
      <c r="K30" s="90"/>
    </row>
    <row r="31" spans="1:11" ht="15" customHeight="1">
      <c r="A31" s="11" t="s">
        <v>511</v>
      </c>
      <c r="B31" s="9" t="s">
        <v>512</v>
      </c>
      <c r="C31" s="11"/>
      <c r="D31" s="11" t="s">
        <v>501</v>
      </c>
      <c r="E31" s="37"/>
      <c r="F31" s="37"/>
      <c r="G31" s="37"/>
      <c r="H31" s="84">
        <v>863513</v>
      </c>
      <c r="I31" s="84">
        <v>-91908</v>
      </c>
      <c r="J31" s="90"/>
      <c r="K31" s="90"/>
    </row>
    <row r="32" spans="1:11" ht="15" customHeight="1">
      <c r="A32" s="11" t="s">
        <v>513</v>
      </c>
      <c r="B32" s="9" t="s">
        <v>514</v>
      </c>
      <c r="C32" s="11"/>
      <c r="D32" s="11" t="s">
        <v>501</v>
      </c>
      <c r="E32" s="37"/>
      <c r="F32" s="37"/>
      <c r="G32" s="37"/>
      <c r="H32" s="84">
        <v>5440986</v>
      </c>
      <c r="I32" s="84">
        <v>12388405</v>
      </c>
      <c r="J32" s="90"/>
      <c r="K32" s="90"/>
    </row>
    <row r="33" spans="1:11" ht="14.25" customHeight="1">
      <c r="A33" s="11" t="s">
        <v>515</v>
      </c>
      <c r="B33" s="9" t="s">
        <v>516</v>
      </c>
      <c r="C33" s="11"/>
      <c r="D33" s="11" t="s">
        <v>501</v>
      </c>
      <c r="E33" s="37"/>
      <c r="F33" s="37"/>
      <c r="G33" s="37"/>
      <c r="H33" s="84">
        <v>2011654</v>
      </c>
      <c r="I33" s="84">
        <v>-431969</v>
      </c>
      <c r="J33" s="90"/>
      <c r="K33" s="90"/>
    </row>
    <row r="34" spans="1:11" ht="15" customHeight="1">
      <c r="A34" s="11" t="s">
        <v>517</v>
      </c>
      <c r="B34" s="9" t="s">
        <v>518</v>
      </c>
      <c r="C34" s="11"/>
      <c r="D34" s="11" t="s">
        <v>501</v>
      </c>
      <c r="E34" s="37"/>
      <c r="F34" s="37"/>
      <c r="G34" s="37"/>
      <c r="H34" s="84">
        <v>151117</v>
      </c>
      <c r="I34" s="84">
        <v>-431970</v>
      </c>
      <c r="J34" s="90"/>
      <c r="K34" s="90"/>
    </row>
    <row r="35" spans="1:11" ht="14.25" customHeight="1">
      <c r="A35" s="11" t="s">
        <v>519</v>
      </c>
      <c r="B35" s="9" t="s">
        <v>520</v>
      </c>
      <c r="C35" s="11"/>
      <c r="D35" s="11" t="s">
        <v>501</v>
      </c>
      <c r="E35" s="37"/>
      <c r="F35" s="37"/>
      <c r="G35" s="37"/>
      <c r="H35" s="84">
        <v>-3843210</v>
      </c>
      <c r="I35" s="84">
        <v>996073</v>
      </c>
      <c r="J35" s="90"/>
      <c r="K35" s="90"/>
    </row>
    <row r="36" spans="1:11" ht="15" customHeight="1">
      <c r="A36" s="11" t="s">
        <v>521</v>
      </c>
      <c r="B36" s="9" t="s">
        <v>522</v>
      </c>
      <c r="C36" s="11"/>
      <c r="D36" s="11" t="s">
        <v>501</v>
      </c>
      <c r="E36" s="37"/>
      <c r="F36" s="37"/>
      <c r="G36" s="37"/>
      <c r="H36" s="84">
        <v>3139849</v>
      </c>
      <c r="I36" s="84">
        <v>-74267</v>
      </c>
      <c r="J36" s="90"/>
      <c r="K36" s="90"/>
    </row>
    <row r="37" spans="1:11" ht="15" customHeight="1">
      <c r="A37" s="11" t="s">
        <v>523</v>
      </c>
      <c r="B37" s="9" t="s">
        <v>524</v>
      </c>
      <c r="C37" s="11"/>
      <c r="D37" s="11" t="s">
        <v>501</v>
      </c>
      <c r="E37" s="37"/>
      <c r="F37" s="37"/>
      <c r="G37" s="37"/>
      <c r="H37" s="84">
        <v>1274037</v>
      </c>
      <c r="I37" s="84">
        <v>-3943035</v>
      </c>
      <c r="J37" s="90"/>
      <c r="K37" s="90"/>
    </row>
    <row r="38" spans="1:11" ht="15" customHeight="1">
      <c r="A38" s="7" t="s">
        <v>525</v>
      </c>
      <c r="B38" s="8" t="s">
        <v>526</v>
      </c>
      <c r="C38" s="11"/>
      <c r="D38" s="11"/>
      <c r="E38" s="36">
        <v>4</v>
      </c>
      <c r="F38" s="37">
        <v>0</v>
      </c>
      <c r="G38" s="38">
        <v>3</v>
      </c>
      <c r="H38" s="84">
        <v>9037946</v>
      </c>
      <c r="I38" s="84">
        <v>8411329</v>
      </c>
      <c r="J38" s="90"/>
      <c r="K38" s="90"/>
    </row>
    <row r="39" spans="1:11" ht="15" customHeight="1">
      <c r="A39" s="7" t="s">
        <v>527</v>
      </c>
      <c r="B39" s="8" t="s">
        <v>528</v>
      </c>
      <c r="C39" s="11"/>
      <c r="D39" s="11"/>
      <c r="E39" s="36">
        <v>4</v>
      </c>
      <c r="F39" s="37">
        <v>0</v>
      </c>
      <c r="G39" s="38">
        <v>4</v>
      </c>
      <c r="H39" s="84">
        <v>37330558</v>
      </c>
      <c r="I39" s="84">
        <v>30073822</v>
      </c>
      <c r="J39" s="90"/>
      <c r="K39" s="90"/>
    </row>
    <row r="40" spans="1:11" ht="15" customHeight="1">
      <c r="A40" s="11"/>
      <c r="B40" s="9" t="s">
        <v>529</v>
      </c>
      <c r="C40" s="11"/>
      <c r="D40" s="11"/>
      <c r="E40" s="37"/>
      <c r="F40" s="37"/>
      <c r="G40" s="37"/>
      <c r="H40" s="84"/>
      <c r="I40" s="84"/>
      <c r="J40" s="90"/>
      <c r="K40" s="90"/>
    </row>
    <row r="41" spans="1:11" ht="15" customHeight="1">
      <c r="A41" s="7" t="s">
        <v>530</v>
      </c>
      <c r="B41" s="8" t="s">
        <v>531</v>
      </c>
      <c r="C41" s="11"/>
      <c r="D41" s="11"/>
      <c r="E41" s="36">
        <v>4</v>
      </c>
      <c r="F41" s="37">
        <v>0</v>
      </c>
      <c r="G41" s="38">
        <v>5</v>
      </c>
      <c r="H41" s="84">
        <v>73914</v>
      </c>
      <c r="I41" s="84">
        <v>5816289</v>
      </c>
      <c r="J41" s="90"/>
      <c r="K41" s="90"/>
    </row>
    <row r="42" spans="1:11" ht="15" customHeight="1">
      <c r="A42" s="11" t="s">
        <v>532</v>
      </c>
      <c r="B42" s="9" t="s">
        <v>533</v>
      </c>
      <c r="C42" s="11"/>
      <c r="D42" s="11" t="s">
        <v>499</v>
      </c>
      <c r="E42" s="36">
        <v>4</v>
      </c>
      <c r="F42" s="37">
        <v>0</v>
      </c>
      <c r="G42" s="38">
        <v>6</v>
      </c>
      <c r="H42" s="84">
        <v>0</v>
      </c>
      <c r="I42" s="84">
        <v>3550000</v>
      </c>
      <c r="J42" s="90"/>
      <c r="K42" s="90"/>
    </row>
    <row r="43" spans="1:11" ht="15" customHeight="1">
      <c r="A43" s="11" t="s">
        <v>534</v>
      </c>
      <c r="B43" s="9" t="s">
        <v>535</v>
      </c>
      <c r="C43" s="11"/>
      <c r="D43" s="11" t="s">
        <v>499</v>
      </c>
      <c r="E43" s="36">
        <v>4</v>
      </c>
      <c r="F43" s="37">
        <v>0</v>
      </c>
      <c r="G43" s="38">
        <v>7</v>
      </c>
      <c r="H43" s="84">
        <v>0</v>
      </c>
      <c r="I43" s="84">
        <v>0</v>
      </c>
      <c r="J43" s="90"/>
      <c r="K43" s="90"/>
    </row>
    <row r="44" spans="1:11" ht="15" customHeight="1">
      <c r="A44" s="11" t="s">
        <v>536</v>
      </c>
      <c r="B44" s="9" t="s">
        <v>537</v>
      </c>
      <c r="C44" s="11"/>
      <c r="D44" s="11" t="s">
        <v>499</v>
      </c>
      <c r="E44" s="36">
        <v>4</v>
      </c>
      <c r="F44" s="37">
        <v>0</v>
      </c>
      <c r="G44" s="38">
        <v>8</v>
      </c>
      <c r="H44" s="84">
        <v>0</v>
      </c>
      <c r="I44" s="84">
        <v>0</v>
      </c>
      <c r="J44" s="90"/>
      <c r="K44" s="90"/>
    </row>
    <row r="45" spans="1:11" ht="15" customHeight="1">
      <c r="A45" s="11" t="s">
        <v>538</v>
      </c>
      <c r="B45" s="9" t="s">
        <v>539</v>
      </c>
      <c r="C45" s="11"/>
      <c r="D45" s="11" t="s">
        <v>499</v>
      </c>
      <c r="E45" s="36">
        <v>4</v>
      </c>
      <c r="F45" s="37">
        <v>0</v>
      </c>
      <c r="G45" s="38">
        <v>9</v>
      </c>
      <c r="H45" s="84">
        <v>0</v>
      </c>
      <c r="I45" s="84">
        <v>0</v>
      </c>
      <c r="J45" s="90"/>
      <c r="K45" s="90"/>
    </row>
    <row r="46" spans="1:11" ht="15" customHeight="1">
      <c r="A46" s="11" t="s">
        <v>540</v>
      </c>
      <c r="B46" s="9" t="s">
        <v>541</v>
      </c>
      <c r="C46" s="11"/>
      <c r="D46" s="11" t="s">
        <v>499</v>
      </c>
      <c r="E46" s="36">
        <v>4</v>
      </c>
      <c r="F46" s="37">
        <v>1</v>
      </c>
      <c r="G46" s="38">
        <v>0</v>
      </c>
      <c r="H46" s="84">
        <v>0</v>
      </c>
      <c r="I46" s="84">
        <v>106706</v>
      </c>
      <c r="J46" s="90"/>
      <c r="K46" s="90"/>
    </row>
    <row r="47" spans="1:11" ht="15" customHeight="1">
      <c r="A47" s="11" t="s">
        <v>542</v>
      </c>
      <c r="B47" s="9" t="s">
        <v>12</v>
      </c>
      <c r="C47" s="11"/>
      <c r="D47" s="11" t="s">
        <v>499</v>
      </c>
      <c r="E47" s="36">
        <v>4</v>
      </c>
      <c r="F47" s="37">
        <v>1</v>
      </c>
      <c r="G47" s="38">
        <v>1</v>
      </c>
      <c r="H47" s="84">
        <v>73914</v>
      </c>
      <c r="I47" s="84">
        <v>2159583</v>
      </c>
      <c r="J47" s="90"/>
      <c r="K47" s="90"/>
    </row>
    <row r="48" spans="1:11" ht="15" customHeight="1">
      <c r="A48" s="7" t="s">
        <v>543</v>
      </c>
      <c r="B48" s="8" t="s">
        <v>544</v>
      </c>
      <c r="C48" s="11"/>
      <c r="D48" s="11"/>
      <c r="E48" s="36">
        <v>4</v>
      </c>
      <c r="F48" s="37">
        <v>1</v>
      </c>
      <c r="G48" s="38">
        <v>2</v>
      </c>
      <c r="H48" s="84">
        <v>12501590</v>
      </c>
      <c r="I48" s="84">
        <v>16281986</v>
      </c>
      <c r="J48" s="90"/>
      <c r="K48" s="90"/>
    </row>
    <row r="49" spans="1:11" ht="15" customHeight="1">
      <c r="A49" s="11" t="s">
        <v>545</v>
      </c>
      <c r="B49" s="9" t="s">
        <v>546</v>
      </c>
      <c r="C49" s="11"/>
      <c r="D49" s="11" t="s">
        <v>547</v>
      </c>
      <c r="E49" s="36">
        <v>4</v>
      </c>
      <c r="F49" s="37">
        <v>1</v>
      </c>
      <c r="G49" s="38">
        <v>3</v>
      </c>
      <c r="H49" s="84">
        <v>0</v>
      </c>
      <c r="I49" s="84">
        <v>3616742</v>
      </c>
      <c r="J49" s="90"/>
      <c r="K49" s="90"/>
    </row>
    <row r="50" spans="1:11" ht="15" customHeight="1">
      <c r="A50" s="11" t="s">
        <v>548</v>
      </c>
      <c r="B50" s="9" t="s">
        <v>549</v>
      </c>
      <c r="C50" s="11"/>
      <c r="D50" s="11" t="s">
        <v>547</v>
      </c>
      <c r="E50" s="36">
        <v>4</v>
      </c>
      <c r="F50" s="37">
        <v>1</v>
      </c>
      <c r="G50" s="38">
        <v>4</v>
      </c>
      <c r="H50" s="84">
        <v>0</v>
      </c>
      <c r="I50" s="84">
        <v>0</v>
      </c>
      <c r="J50" s="90"/>
      <c r="K50" s="90"/>
    </row>
    <row r="51" spans="1:11" ht="15" customHeight="1">
      <c r="A51" s="11" t="s">
        <v>550</v>
      </c>
      <c r="B51" s="9" t="s">
        <v>551</v>
      </c>
      <c r="C51" s="11"/>
      <c r="D51" s="11" t="s">
        <v>547</v>
      </c>
      <c r="E51" s="36">
        <v>4</v>
      </c>
      <c r="F51" s="37">
        <v>1</v>
      </c>
      <c r="G51" s="38">
        <v>5</v>
      </c>
      <c r="H51" s="84">
        <v>12066390</v>
      </c>
      <c r="I51" s="84">
        <v>12348954</v>
      </c>
      <c r="J51" s="90"/>
      <c r="K51" s="90"/>
    </row>
    <row r="52" spans="1:11" ht="15" customHeight="1">
      <c r="A52" s="11" t="s">
        <v>552</v>
      </c>
      <c r="B52" s="9" t="s">
        <v>13</v>
      </c>
      <c r="C52" s="11"/>
      <c r="D52" s="11" t="s">
        <v>547</v>
      </c>
      <c r="E52" s="36">
        <v>4</v>
      </c>
      <c r="F52" s="37">
        <v>1</v>
      </c>
      <c r="G52" s="38">
        <v>6</v>
      </c>
      <c r="H52" s="84">
        <v>435200</v>
      </c>
      <c r="I52" s="84">
        <v>316290</v>
      </c>
      <c r="J52" s="90"/>
      <c r="K52" s="90"/>
    </row>
    <row r="53" spans="1:11" ht="15" customHeight="1">
      <c r="A53" s="7">
        <v>31</v>
      </c>
      <c r="B53" s="8" t="s">
        <v>553</v>
      </c>
      <c r="C53" s="11"/>
      <c r="D53" s="11"/>
      <c r="E53" s="36">
        <v>4</v>
      </c>
      <c r="F53" s="37">
        <v>1</v>
      </c>
      <c r="G53" s="38">
        <v>7</v>
      </c>
      <c r="H53" s="84">
        <v>0</v>
      </c>
      <c r="I53" s="84">
        <v>0</v>
      </c>
      <c r="J53" s="90"/>
      <c r="K53" s="90"/>
    </row>
    <row r="54" spans="1:11" ht="15" customHeight="1">
      <c r="A54" s="7" t="s">
        <v>554</v>
      </c>
      <c r="B54" s="8" t="s">
        <v>555</v>
      </c>
      <c r="C54" s="11"/>
      <c r="D54" s="11"/>
      <c r="E54" s="36">
        <v>4</v>
      </c>
      <c r="F54" s="37">
        <v>1</v>
      </c>
      <c r="G54" s="38">
        <v>8</v>
      </c>
      <c r="H54" s="84">
        <v>12427676</v>
      </c>
      <c r="I54" s="84">
        <v>10465697</v>
      </c>
      <c r="J54" s="90"/>
      <c r="K54" s="90"/>
    </row>
    <row r="55" spans="1:11" ht="15" customHeight="1">
      <c r="A55" s="11"/>
      <c r="B55" s="9" t="s">
        <v>556</v>
      </c>
      <c r="C55" s="11"/>
      <c r="D55" s="11"/>
      <c r="E55" s="36"/>
      <c r="F55" s="37"/>
      <c r="G55" s="38"/>
      <c r="H55" s="84"/>
      <c r="I55" s="84"/>
      <c r="J55" s="90"/>
      <c r="K55" s="90"/>
    </row>
    <row r="56" spans="1:11" ht="15" customHeight="1">
      <c r="A56" s="7" t="s">
        <v>557</v>
      </c>
      <c r="B56" s="8" t="s">
        <v>558</v>
      </c>
      <c r="C56" s="11"/>
      <c r="D56" s="11"/>
      <c r="E56" s="36">
        <v>4</v>
      </c>
      <c r="F56" s="37">
        <v>1</v>
      </c>
      <c r="G56" s="38">
        <v>9</v>
      </c>
      <c r="H56" s="84">
        <v>140227636</v>
      </c>
      <c r="I56" s="84">
        <v>119001062</v>
      </c>
      <c r="J56" s="90"/>
      <c r="K56" s="90"/>
    </row>
    <row r="57" spans="1:11" ht="15" customHeight="1">
      <c r="A57" s="11" t="s">
        <v>559</v>
      </c>
      <c r="B57" s="9" t="s">
        <v>560</v>
      </c>
      <c r="C57" s="11"/>
      <c r="D57" s="11" t="s">
        <v>499</v>
      </c>
      <c r="E57" s="36">
        <v>4</v>
      </c>
      <c r="F57" s="37">
        <v>2</v>
      </c>
      <c r="G57" s="38">
        <v>0</v>
      </c>
      <c r="H57" s="84">
        <v>0</v>
      </c>
      <c r="I57" s="84">
        <v>0</v>
      </c>
      <c r="J57" s="90"/>
      <c r="K57" s="90"/>
    </row>
    <row r="58" spans="1:11" ht="15" customHeight="1">
      <c r="A58" s="11" t="s">
        <v>561</v>
      </c>
      <c r="B58" s="9" t="s">
        <v>562</v>
      </c>
      <c r="C58" s="11"/>
      <c r="D58" s="11" t="s">
        <v>499</v>
      </c>
      <c r="E58" s="36">
        <v>4</v>
      </c>
      <c r="F58" s="37">
        <v>2</v>
      </c>
      <c r="G58" s="38">
        <v>1</v>
      </c>
      <c r="H58" s="84">
        <v>10000000</v>
      </c>
      <c r="I58" s="84">
        <v>65314</v>
      </c>
      <c r="J58" s="90"/>
      <c r="K58" s="90"/>
    </row>
    <row r="59" spans="1:11" ht="15" customHeight="1">
      <c r="A59" s="11" t="s">
        <v>563</v>
      </c>
      <c r="B59" s="9" t="s">
        <v>564</v>
      </c>
      <c r="C59" s="11"/>
      <c r="D59" s="11" t="s">
        <v>499</v>
      </c>
      <c r="E59" s="36">
        <v>4</v>
      </c>
      <c r="F59" s="37">
        <v>2</v>
      </c>
      <c r="G59" s="38">
        <v>2</v>
      </c>
      <c r="H59" s="84">
        <v>130000000</v>
      </c>
      <c r="I59" s="84">
        <v>118625097</v>
      </c>
      <c r="J59" s="90"/>
      <c r="K59" s="90"/>
    </row>
    <row r="60" spans="1:11" ht="15" customHeight="1">
      <c r="A60" s="11" t="s">
        <v>565</v>
      </c>
      <c r="B60" s="9" t="s">
        <v>14</v>
      </c>
      <c r="C60" s="11"/>
      <c r="D60" s="11" t="s">
        <v>499</v>
      </c>
      <c r="E60" s="36">
        <v>4</v>
      </c>
      <c r="F60" s="37">
        <v>2</v>
      </c>
      <c r="G60" s="38">
        <v>3</v>
      </c>
      <c r="H60" s="84">
        <v>227636</v>
      </c>
      <c r="I60" s="84">
        <v>310651</v>
      </c>
      <c r="J60" s="90"/>
      <c r="K60" s="90"/>
    </row>
    <row r="61" spans="1:11" ht="15" customHeight="1">
      <c r="A61" s="7" t="s">
        <v>566</v>
      </c>
      <c r="B61" s="8" t="s">
        <v>567</v>
      </c>
      <c r="C61" s="11"/>
      <c r="D61" s="11"/>
      <c r="E61" s="36">
        <v>4</v>
      </c>
      <c r="F61" s="37">
        <v>2</v>
      </c>
      <c r="G61" s="38">
        <v>4</v>
      </c>
      <c r="H61" s="84">
        <v>156866588</v>
      </c>
      <c r="I61" s="84">
        <v>109679646</v>
      </c>
      <c r="J61" s="90"/>
      <c r="K61" s="90"/>
    </row>
    <row r="62" spans="1:11" ht="15" customHeight="1">
      <c r="A62" s="11" t="s">
        <v>568</v>
      </c>
      <c r="B62" s="9" t="s">
        <v>569</v>
      </c>
      <c r="C62" s="11"/>
      <c r="D62" s="11" t="s">
        <v>547</v>
      </c>
      <c r="E62" s="36">
        <v>4</v>
      </c>
      <c r="F62" s="37">
        <v>2</v>
      </c>
      <c r="G62" s="38">
        <v>5</v>
      </c>
      <c r="H62" s="84">
        <v>0</v>
      </c>
      <c r="I62" s="84">
        <v>0</v>
      </c>
      <c r="J62" s="90"/>
      <c r="K62" s="90"/>
    </row>
    <row r="63" spans="1:11" ht="15" customHeight="1">
      <c r="A63" s="11" t="s">
        <v>570</v>
      </c>
      <c r="B63" s="9" t="s">
        <v>571</v>
      </c>
      <c r="C63" s="11"/>
      <c r="D63" s="11" t="s">
        <v>547</v>
      </c>
      <c r="E63" s="36">
        <v>4</v>
      </c>
      <c r="F63" s="37">
        <v>2</v>
      </c>
      <c r="G63" s="38">
        <v>6</v>
      </c>
      <c r="H63" s="84">
        <v>9640021</v>
      </c>
      <c r="I63" s="84">
        <v>8885513</v>
      </c>
      <c r="J63" s="90"/>
      <c r="K63" s="90"/>
    </row>
    <row r="64" spans="1:11" ht="15" customHeight="1">
      <c r="A64" s="11" t="s">
        <v>572</v>
      </c>
      <c r="B64" s="9" t="s">
        <v>573</v>
      </c>
      <c r="C64" s="11"/>
      <c r="D64" s="11" t="s">
        <v>547</v>
      </c>
      <c r="E64" s="36">
        <v>4</v>
      </c>
      <c r="F64" s="37">
        <v>2</v>
      </c>
      <c r="G64" s="38">
        <v>7</v>
      </c>
      <c r="H64" s="84">
        <v>142193421</v>
      </c>
      <c r="I64" s="84">
        <v>91536419</v>
      </c>
      <c r="J64" s="90"/>
      <c r="K64" s="90"/>
    </row>
    <row r="65" spans="1:11" ht="15" customHeight="1">
      <c r="A65" s="11" t="s">
        <v>574</v>
      </c>
      <c r="B65" s="9" t="s">
        <v>15</v>
      </c>
      <c r="C65" s="11"/>
      <c r="D65" s="11" t="s">
        <v>547</v>
      </c>
      <c r="E65" s="36">
        <v>4</v>
      </c>
      <c r="F65" s="37">
        <v>2</v>
      </c>
      <c r="G65" s="38">
        <v>8</v>
      </c>
      <c r="H65" s="84">
        <v>117868</v>
      </c>
      <c r="I65" s="84">
        <v>3188125</v>
      </c>
      <c r="J65" s="90"/>
      <c r="K65" s="90"/>
    </row>
    <row r="66" spans="1:11" ht="15" customHeight="1">
      <c r="A66" s="11" t="s">
        <v>575</v>
      </c>
      <c r="B66" s="9" t="s">
        <v>576</v>
      </c>
      <c r="C66" s="11"/>
      <c r="D66" s="11" t="s">
        <v>547</v>
      </c>
      <c r="E66" s="36">
        <v>4</v>
      </c>
      <c r="F66" s="37">
        <v>2</v>
      </c>
      <c r="G66" s="38">
        <v>9</v>
      </c>
      <c r="H66" s="84">
        <v>4915278</v>
      </c>
      <c r="I66" s="84">
        <v>6042043</v>
      </c>
      <c r="J66" s="90"/>
      <c r="K66" s="90"/>
    </row>
    <row r="67" spans="1:11" ht="15" customHeight="1">
      <c r="A67" s="11" t="s">
        <v>577</v>
      </c>
      <c r="B67" s="9" t="s">
        <v>578</v>
      </c>
      <c r="C67" s="11"/>
      <c r="D67" s="11" t="s">
        <v>547</v>
      </c>
      <c r="E67" s="36">
        <v>4</v>
      </c>
      <c r="F67" s="37">
        <v>3</v>
      </c>
      <c r="G67" s="38">
        <v>0</v>
      </c>
      <c r="H67" s="84">
        <v>0</v>
      </c>
      <c r="I67" s="84">
        <v>27546</v>
      </c>
      <c r="J67" s="90"/>
      <c r="K67" s="90"/>
    </row>
    <row r="68" spans="1:11" ht="15" customHeight="1">
      <c r="A68" s="7" t="s">
        <v>579</v>
      </c>
      <c r="B68" s="8" t="s">
        <v>580</v>
      </c>
      <c r="C68" s="11"/>
      <c r="D68" s="11"/>
      <c r="E68" s="36">
        <v>4</v>
      </c>
      <c r="F68" s="37">
        <v>3</v>
      </c>
      <c r="G68" s="38">
        <v>1</v>
      </c>
      <c r="H68" s="84">
        <v>0</v>
      </c>
      <c r="I68" s="84">
        <v>9321416</v>
      </c>
      <c r="J68" s="90"/>
      <c r="K68" s="90"/>
    </row>
    <row r="69" spans="1:11" ht="15" customHeight="1">
      <c r="A69" s="7" t="s">
        <v>581</v>
      </c>
      <c r="B69" s="8" t="s">
        <v>582</v>
      </c>
      <c r="C69" s="11"/>
      <c r="D69" s="11"/>
      <c r="E69" s="36">
        <v>4</v>
      </c>
      <c r="F69" s="37">
        <v>3</v>
      </c>
      <c r="G69" s="38">
        <v>2</v>
      </c>
      <c r="H69" s="84">
        <v>16638952</v>
      </c>
      <c r="I69" s="84">
        <v>0</v>
      </c>
      <c r="J69" s="90"/>
      <c r="K69" s="90"/>
    </row>
    <row r="70" spans="1:11" ht="15" customHeight="1">
      <c r="A70" s="7" t="s">
        <v>583</v>
      </c>
      <c r="B70" s="9" t="s">
        <v>584</v>
      </c>
      <c r="C70" s="11"/>
      <c r="D70" s="11"/>
      <c r="E70" s="36">
        <v>4</v>
      </c>
      <c r="F70" s="37">
        <v>3</v>
      </c>
      <c r="G70" s="38">
        <v>3</v>
      </c>
      <c r="H70" s="84">
        <v>37330558</v>
      </c>
      <c r="I70" s="84">
        <v>39395238</v>
      </c>
      <c r="J70" s="90"/>
      <c r="K70" s="90"/>
    </row>
    <row r="71" spans="1:11" ht="15" customHeight="1">
      <c r="A71" s="7" t="s">
        <v>585</v>
      </c>
      <c r="B71" s="9" t="s">
        <v>586</v>
      </c>
      <c r="C71" s="11"/>
      <c r="D71" s="11"/>
      <c r="E71" s="36">
        <v>4</v>
      </c>
      <c r="F71" s="37">
        <v>3</v>
      </c>
      <c r="G71" s="38">
        <v>4</v>
      </c>
      <c r="H71" s="84">
        <v>29066628</v>
      </c>
      <c r="I71" s="84">
        <v>10465697</v>
      </c>
      <c r="J71" s="90"/>
      <c r="K71" s="90"/>
    </row>
    <row r="72" spans="1:11" ht="15" customHeight="1">
      <c r="A72" s="7" t="s">
        <v>587</v>
      </c>
      <c r="B72" s="9" t="s">
        <v>588</v>
      </c>
      <c r="C72" s="11"/>
      <c r="D72" s="11"/>
      <c r="E72" s="36">
        <v>4</v>
      </c>
      <c r="F72" s="37">
        <v>3</v>
      </c>
      <c r="G72" s="38">
        <v>5</v>
      </c>
      <c r="H72" s="84">
        <v>8263930</v>
      </c>
      <c r="I72" s="84">
        <v>28929541</v>
      </c>
      <c r="J72" s="90"/>
      <c r="K72" s="90"/>
    </row>
    <row r="73" spans="1:11" ht="15" customHeight="1">
      <c r="A73" s="7" t="s">
        <v>589</v>
      </c>
      <c r="B73" s="9" t="s">
        <v>590</v>
      </c>
      <c r="C73" s="11"/>
      <c r="D73" s="11"/>
      <c r="E73" s="36">
        <v>4</v>
      </c>
      <c r="F73" s="37">
        <v>3</v>
      </c>
      <c r="G73" s="38">
        <v>6</v>
      </c>
      <c r="H73" s="84">
        <v>0</v>
      </c>
      <c r="I73" s="84">
        <v>0</v>
      </c>
      <c r="J73" s="90"/>
      <c r="K73" s="90"/>
    </row>
    <row r="74" spans="1:11" ht="15" customHeight="1">
      <c r="A74" s="7" t="s">
        <v>591</v>
      </c>
      <c r="B74" s="9" t="s">
        <v>592</v>
      </c>
      <c r="C74" s="11"/>
      <c r="D74" s="11"/>
      <c r="E74" s="36">
        <v>4</v>
      </c>
      <c r="F74" s="37">
        <v>3</v>
      </c>
      <c r="G74" s="38">
        <v>7</v>
      </c>
      <c r="H74" s="84">
        <v>16037764</v>
      </c>
      <c r="I74" s="84">
        <v>3885632</v>
      </c>
      <c r="J74" s="90"/>
      <c r="K74" s="90"/>
    </row>
    <row r="75" spans="1:11" ht="15" customHeight="1">
      <c r="A75" s="7" t="s">
        <v>593</v>
      </c>
      <c r="B75" s="9" t="s">
        <v>594</v>
      </c>
      <c r="C75" s="11"/>
      <c r="D75" s="11" t="s">
        <v>499</v>
      </c>
      <c r="E75" s="36">
        <v>4</v>
      </c>
      <c r="F75" s="37">
        <v>3</v>
      </c>
      <c r="G75" s="38">
        <v>8</v>
      </c>
      <c r="H75" s="84">
        <v>0</v>
      </c>
      <c r="I75" s="84">
        <v>3388907</v>
      </c>
      <c r="J75" s="90"/>
      <c r="K75" s="90"/>
    </row>
    <row r="76" spans="1:11" ht="15" customHeight="1">
      <c r="A76" s="7" t="s">
        <v>595</v>
      </c>
      <c r="B76" s="9" t="s">
        <v>596</v>
      </c>
      <c r="C76" s="11"/>
      <c r="D76" s="11" t="s">
        <v>547</v>
      </c>
      <c r="E76" s="36">
        <v>4</v>
      </c>
      <c r="F76" s="37">
        <v>3</v>
      </c>
      <c r="G76" s="38">
        <v>9</v>
      </c>
      <c r="H76" s="84">
        <v>0</v>
      </c>
      <c r="I76" s="84">
        <v>20166316</v>
      </c>
      <c r="J76" s="90"/>
      <c r="K76" s="90"/>
    </row>
    <row r="77" spans="1:11" ht="15" customHeight="1">
      <c r="A77" s="7" t="s">
        <v>597</v>
      </c>
      <c r="B77" s="9" t="s">
        <v>598</v>
      </c>
      <c r="C77" s="11"/>
      <c r="D77" s="11"/>
      <c r="E77" s="36">
        <v>4</v>
      </c>
      <c r="F77" s="37">
        <v>4</v>
      </c>
      <c r="G77" s="38">
        <v>0</v>
      </c>
      <c r="H77" s="84">
        <v>24301694</v>
      </c>
      <c r="I77" s="84">
        <v>16037764</v>
      </c>
      <c r="J77" s="90"/>
      <c r="K77" s="90"/>
    </row>
    <row r="79" spans="1:9" ht="13.5">
      <c r="A79" s="71"/>
      <c r="B79" s="1" t="s">
        <v>57</v>
      </c>
      <c r="C79" s="26"/>
      <c r="D79" s="26"/>
      <c r="E79" s="26"/>
      <c r="F79" s="26"/>
      <c r="I79" s="41" t="s">
        <v>606</v>
      </c>
    </row>
    <row r="80" spans="1:9" ht="13.5">
      <c r="A80" s="71"/>
      <c r="B80" s="74" t="s">
        <v>623</v>
      </c>
      <c r="C80" s="137"/>
      <c r="D80" s="137"/>
      <c r="E80" s="137"/>
      <c r="F80" s="137"/>
      <c r="H80" s="72" t="s">
        <v>250</v>
      </c>
      <c r="I80" s="68" t="s">
        <v>602</v>
      </c>
    </row>
    <row r="81" spans="3:6" ht="12.75">
      <c r="C81" s="137"/>
      <c r="D81" s="137"/>
      <c r="E81" s="137"/>
      <c r="F81" s="137"/>
    </row>
  </sheetData>
  <sheetProtection/>
  <mergeCells count="20">
    <mergeCell ref="E19:G19"/>
    <mergeCell ref="E20:G20"/>
    <mergeCell ref="C80:F80"/>
    <mergeCell ref="C81:F81"/>
    <mergeCell ref="A10:I10"/>
    <mergeCell ref="B12:H12"/>
    <mergeCell ref="A14:A18"/>
    <mergeCell ref="B14:B18"/>
    <mergeCell ref="C14:C18"/>
    <mergeCell ref="D14:D18"/>
    <mergeCell ref="E14:G18"/>
    <mergeCell ref="H14:I16"/>
    <mergeCell ref="H17:H18"/>
    <mergeCell ref="I17:I18"/>
    <mergeCell ref="A9:I9"/>
    <mergeCell ref="B3:I3"/>
    <mergeCell ref="B4:I4"/>
    <mergeCell ref="B5:I5"/>
    <mergeCell ref="B6:I6"/>
    <mergeCell ref="B7:I7"/>
  </mergeCells>
  <printOptions horizontalCentered="1"/>
  <pageMargins left="0.03937007874015748" right="0.03937007874015748" top="0.3543307086614173" bottom="0.3543307086614173" header="0.11811023622047244" footer="0.11811023622047244"/>
  <pageSetup fitToHeight="1" fitToWidth="1" horizontalDpi="600" verticalDpi="600" orientation="portrait" paperSize="9" scale="66" r:id="rId1"/>
  <rowBreaks count="1" manualBreakCount="1">
    <brk id="32" max="255" man="1"/>
  </rowBreaks>
  <colBreaks count="1" manualBreakCount="1">
    <brk id="5" max="65535" man="1"/>
  </col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
      <selection activeCell="H57" sqref="H57"/>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55"/>
      <c r="K1" s="56"/>
      <c r="L1" s="2" t="s">
        <v>445</v>
      </c>
    </row>
    <row r="2" spans="8:12" ht="13.5">
      <c r="H2" s="55"/>
      <c r="K2" s="253" t="s">
        <v>446</v>
      </c>
      <c r="L2" s="254"/>
    </row>
    <row r="3" spans="1:12" ht="12.75">
      <c r="A3" s="24" t="s">
        <v>61</v>
      </c>
      <c r="B3" s="173" t="s">
        <v>62</v>
      </c>
      <c r="C3" s="174"/>
      <c r="D3" s="174"/>
      <c r="E3" s="174"/>
      <c r="F3" s="174"/>
      <c r="G3" s="174"/>
      <c r="H3" s="174"/>
      <c r="I3" s="175"/>
      <c r="J3" s="174"/>
      <c r="K3" s="174"/>
      <c r="L3" s="175"/>
    </row>
    <row r="4" spans="1:12" ht="12.75" customHeight="1">
      <c r="A4" s="24" t="s">
        <v>63</v>
      </c>
      <c r="B4" s="173" t="s">
        <v>25</v>
      </c>
      <c r="C4" s="174"/>
      <c r="D4" s="174"/>
      <c r="E4" s="174"/>
      <c r="F4" s="174"/>
      <c r="G4" s="174"/>
      <c r="H4" s="174"/>
      <c r="I4" s="175"/>
      <c r="J4" s="174"/>
      <c r="K4" s="174"/>
      <c r="L4" s="175"/>
    </row>
    <row r="5" spans="1:12" ht="12.75">
      <c r="A5" s="24" t="s">
        <v>6</v>
      </c>
      <c r="B5" s="176" t="s">
        <v>486</v>
      </c>
      <c r="C5" s="177"/>
      <c r="D5" s="177"/>
      <c r="E5" s="177"/>
      <c r="F5" s="177"/>
      <c r="G5" s="177"/>
      <c r="H5" s="177"/>
      <c r="I5" s="178"/>
      <c r="J5" s="174"/>
      <c r="K5" s="174"/>
      <c r="L5" s="175"/>
    </row>
    <row r="6" spans="1:12" ht="12.75">
      <c r="A6" s="24" t="s">
        <v>64</v>
      </c>
      <c r="B6" s="176">
        <v>420059834009</v>
      </c>
      <c r="C6" s="177"/>
      <c r="D6" s="177"/>
      <c r="E6" s="177"/>
      <c r="F6" s="177"/>
      <c r="G6" s="177"/>
      <c r="H6" s="177"/>
      <c r="I6" s="178"/>
      <c r="J6" s="174"/>
      <c r="K6" s="174"/>
      <c r="L6" s="175"/>
    </row>
    <row r="7" spans="1:12" ht="12.75">
      <c r="A7" s="24" t="s">
        <v>65</v>
      </c>
      <c r="B7" s="176">
        <v>420059834009</v>
      </c>
      <c r="C7" s="177"/>
      <c r="D7" s="177"/>
      <c r="E7" s="177"/>
      <c r="F7" s="177"/>
      <c r="G7" s="177"/>
      <c r="H7" s="177"/>
      <c r="I7" s="178"/>
      <c r="J7" s="174"/>
      <c r="K7" s="174"/>
      <c r="L7" s="175"/>
    </row>
    <row r="8" spans="9:12" ht="12.75">
      <c r="I8" s="5"/>
      <c r="J8" s="5"/>
      <c r="K8" s="5"/>
      <c r="L8" s="5"/>
    </row>
    <row r="9" spans="1:12" ht="13.5" thickBot="1">
      <c r="A9" s="261" t="s">
        <v>447</v>
      </c>
      <c r="B9" s="261"/>
      <c r="C9" s="261"/>
      <c r="D9" s="261"/>
      <c r="E9" s="261"/>
      <c r="F9" s="261"/>
      <c r="G9" s="261"/>
      <c r="H9" s="261"/>
      <c r="I9" s="261"/>
      <c r="J9" s="261"/>
      <c r="K9" s="261"/>
      <c r="L9" s="261"/>
    </row>
    <row r="10" spans="1:12" ht="13.5" thickTop="1">
      <c r="A10" s="262" t="s">
        <v>627</v>
      </c>
      <c r="B10" s="262"/>
      <c r="C10" s="262"/>
      <c r="D10" s="262"/>
      <c r="E10" s="262"/>
      <c r="F10" s="262"/>
      <c r="G10" s="262"/>
      <c r="H10" s="262"/>
      <c r="I10" s="262"/>
      <c r="J10" s="262"/>
      <c r="K10" s="262"/>
      <c r="L10" s="262"/>
    </row>
    <row r="13" ht="12.75">
      <c r="L13" s="1" t="s">
        <v>448</v>
      </c>
    </row>
    <row r="14" ht="0.75" customHeight="1"/>
    <row r="15" ht="12.75" hidden="1"/>
    <row r="16" spans="1:12" ht="26.25" customHeight="1">
      <c r="A16" s="237" t="s">
        <v>449</v>
      </c>
      <c r="B16" s="250" t="s">
        <v>450</v>
      </c>
      <c r="C16" s="250"/>
      <c r="D16" s="250"/>
      <c r="E16" s="251" t="s">
        <v>451</v>
      </c>
      <c r="F16" s="251"/>
      <c r="G16" s="251"/>
      <c r="H16" s="251"/>
      <c r="I16" s="251"/>
      <c r="J16" s="251"/>
      <c r="K16" s="250" t="s">
        <v>452</v>
      </c>
      <c r="L16" s="250" t="s">
        <v>453</v>
      </c>
    </row>
    <row r="17" spans="1:12" ht="15" customHeight="1">
      <c r="A17" s="237"/>
      <c r="B17" s="250"/>
      <c r="C17" s="250"/>
      <c r="D17" s="250"/>
      <c r="E17" s="251"/>
      <c r="F17" s="251"/>
      <c r="G17" s="251"/>
      <c r="H17" s="251"/>
      <c r="I17" s="251"/>
      <c r="J17" s="251"/>
      <c r="K17" s="250"/>
      <c r="L17" s="250"/>
    </row>
    <row r="18" spans="1:12" ht="16.5" customHeight="1" hidden="1">
      <c r="A18" s="237"/>
      <c r="B18" s="250"/>
      <c r="C18" s="250"/>
      <c r="D18" s="250"/>
      <c r="E18" s="252"/>
      <c r="F18" s="252"/>
      <c r="G18" s="252"/>
      <c r="H18" s="252"/>
      <c r="I18" s="252"/>
      <c r="J18" s="252"/>
      <c r="K18" s="250"/>
      <c r="L18" s="250"/>
    </row>
    <row r="19" spans="1:12" ht="203.25" customHeight="1">
      <c r="A19" s="237"/>
      <c r="B19" s="250"/>
      <c r="C19" s="250"/>
      <c r="D19" s="250"/>
      <c r="E19" s="250" t="s">
        <v>454</v>
      </c>
      <c r="F19" s="57" t="s">
        <v>455</v>
      </c>
      <c r="G19" s="250" t="s">
        <v>456</v>
      </c>
      <c r="H19" s="263" t="s">
        <v>457</v>
      </c>
      <c r="I19" s="250" t="s">
        <v>458</v>
      </c>
      <c r="J19" s="57" t="s">
        <v>459</v>
      </c>
      <c r="K19" s="250"/>
      <c r="L19" s="250"/>
    </row>
    <row r="20" spans="1:12" ht="81" customHeight="1" hidden="1">
      <c r="A20" s="9"/>
      <c r="B20" s="250"/>
      <c r="C20" s="250"/>
      <c r="D20" s="250"/>
      <c r="E20" s="250"/>
      <c r="F20" s="58" t="s">
        <v>460</v>
      </c>
      <c r="G20" s="250"/>
      <c r="H20" s="263"/>
      <c r="I20" s="250"/>
      <c r="J20" s="58"/>
      <c r="K20" s="250"/>
      <c r="L20" s="59"/>
    </row>
    <row r="21" spans="1:12" ht="41.25" customHeight="1" hidden="1">
      <c r="A21" s="9"/>
      <c r="B21" s="250"/>
      <c r="C21" s="250"/>
      <c r="D21" s="250"/>
      <c r="E21" s="250"/>
      <c r="F21" s="59"/>
      <c r="G21" s="250"/>
      <c r="H21" s="263"/>
      <c r="I21" s="250"/>
      <c r="J21" s="58" t="s">
        <v>461</v>
      </c>
      <c r="K21" s="250"/>
      <c r="L21" s="59"/>
    </row>
    <row r="22" spans="1:12" ht="12.75">
      <c r="A22" s="11">
        <v>1</v>
      </c>
      <c r="B22" s="169">
        <v>2</v>
      </c>
      <c r="C22" s="169"/>
      <c r="D22" s="169"/>
      <c r="E22" s="11">
        <v>3</v>
      </c>
      <c r="F22" s="11">
        <v>4</v>
      </c>
      <c r="G22" s="11">
        <v>5</v>
      </c>
      <c r="H22" s="11">
        <v>6</v>
      </c>
      <c r="I22" s="11">
        <v>7</v>
      </c>
      <c r="J22" s="11">
        <v>8</v>
      </c>
      <c r="K22" s="11">
        <v>9</v>
      </c>
      <c r="L22" s="11">
        <v>10</v>
      </c>
    </row>
    <row r="23" spans="1:12" ht="15" customHeight="1">
      <c r="A23" s="8" t="s">
        <v>628</v>
      </c>
      <c r="B23" s="36">
        <v>9</v>
      </c>
      <c r="C23" s="37">
        <v>0</v>
      </c>
      <c r="D23" s="38">
        <v>1</v>
      </c>
      <c r="E23" s="82">
        <v>90255013</v>
      </c>
      <c r="F23" s="82">
        <v>0</v>
      </c>
      <c r="G23" s="82">
        <v>0</v>
      </c>
      <c r="H23" s="82">
        <v>54382119</v>
      </c>
      <c r="I23" s="82">
        <v>41593828</v>
      </c>
      <c r="J23" s="82">
        <v>186230960</v>
      </c>
      <c r="K23" s="82">
        <v>0</v>
      </c>
      <c r="L23" s="82">
        <v>186230960</v>
      </c>
    </row>
    <row r="24" spans="1:12" ht="15" customHeight="1">
      <c r="A24" s="9" t="s">
        <v>462</v>
      </c>
      <c r="B24" s="36">
        <v>9</v>
      </c>
      <c r="C24" s="37">
        <v>0</v>
      </c>
      <c r="D24" s="38">
        <v>2</v>
      </c>
      <c r="E24" s="9">
        <v>0</v>
      </c>
      <c r="F24" s="9">
        <v>0</v>
      </c>
      <c r="G24" s="9">
        <v>0</v>
      </c>
      <c r="H24" s="9">
        <v>0</v>
      </c>
      <c r="I24" s="9">
        <v>0</v>
      </c>
      <c r="J24" s="9">
        <v>0</v>
      </c>
      <c r="K24" s="9">
        <v>0</v>
      </c>
      <c r="L24" s="9">
        <v>0</v>
      </c>
    </row>
    <row r="25" spans="1:12" ht="15" customHeight="1">
      <c r="A25" s="9" t="s">
        <v>463</v>
      </c>
      <c r="B25" s="36">
        <v>9</v>
      </c>
      <c r="C25" s="37">
        <v>0</v>
      </c>
      <c r="D25" s="38">
        <v>3</v>
      </c>
      <c r="E25" s="9">
        <v>0</v>
      </c>
      <c r="F25" s="9">
        <v>0</v>
      </c>
      <c r="G25" s="9">
        <v>0</v>
      </c>
      <c r="H25" s="9">
        <v>0</v>
      </c>
      <c r="I25" s="9">
        <v>0</v>
      </c>
      <c r="J25" s="9">
        <v>0</v>
      </c>
      <c r="K25" s="9">
        <v>0</v>
      </c>
      <c r="L25" s="9">
        <v>0</v>
      </c>
    </row>
    <row r="26" spans="1:12" ht="17.25" customHeight="1">
      <c r="A26" s="246" t="s">
        <v>629</v>
      </c>
      <c r="B26" s="248">
        <v>9</v>
      </c>
      <c r="C26" s="159">
        <v>0</v>
      </c>
      <c r="D26" s="161">
        <v>4</v>
      </c>
      <c r="E26" s="82">
        <v>90255013</v>
      </c>
      <c r="F26" s="82"/>
      <c r="G26" s="82"/>
      <c r="H26" s="82">
        <v>54382119</v>
      </c>
      <c r="I26" s="82">
        <v>41593828</v>
      </c>
      <c r="J26" s="82">
        <v>186230960</v>
      </c>
      <c r="K26" s="82"/>
      <c r="L26" s="82">
        <v>186230960</v>
      </c>
    </row>
    <row r="27" spans="1:12" ht="12.75" customHeight="1">
      <c r="A27" s="247"/>
      <c r="B27" s="249"/>
      <c r="C27" s="160"/>
      <c r="D27" s="162"/>
      <c r="E27" s="82"/>
      <c r="F27" s="82"/>
      <c r="G27" s="82"/>
      <c r="H27" s="82"/>
      <c r="I27" s="82"/>
      <c r="J27" s="82">
        <v>0</v>
      </c>
      <c r="K27" s="82"/>
      <c r="L27" s="82"/>
    </row>
    <row r="28" spans="1:12" ht="15" customHeight="1">
      <c r="A28" s="9" t="s">
        <v>464</v>
      </c>
      <c r="B28" s="36">
        <v>9</v>
      </c>
      <c r="C28" s="37">
        <v>0</v>
      </c>
      <c r="D28" s="38">
        <v>5</v>
      </c>
      <c r="E28" s="9">
        <v>0</v>
      </c>
      <c r="F28" s="9">
        <v>0</v>
      </c>
      <c r="G28" s="9">
        <v>0</v>
      </c>
      <c r="H28" s="9">
        <v>0</v>
      </c>
      <c r="I28" s="9">
        <v>0</v>
      </c>
      <c r="J28" s="9">
        <v>0</v>
      </c>
      <c r="K28" s="9">
        <v>0</v>
      </c>
      <c r="L28" s="9">
        <v>0</v>
      </c>
    </row>
    <row r="29" spans="1:12" ht="15" customHeight="1">
      <c r="A29" s="9" t="s">
        <v>465</v>
      </c>
      <c r="B29" s="36">
        <v>9</v>
      </c>
      <c r="C29" s="37">
        <v>0</v>
      </c>
      <c r="D29" s="38">
        <v>6</v>
      </c>
      <c r="E29" s="9">
        <v>0</v>
      </c>
      <c r="F29" s="9">
        <v>0</v>
      </c>
      <c r="G29" s="9">
        <v>0</v>
      </c>
      <c r="H29" s="9">
        <v>0</v>
      </c>
      <c r="I29" s="9">
        <v>0</v>
      </c>
      <c r="J29" s="9">
        <v>0</v>
      </c>
      <c r="K29" s="9">
        <v>0</v>
      </c>
      <c r="L29" s="9">
        <v>0</v>
      </c>
    </row>
    <row r="30" spans="1:12" ht="25.5">
      <c r="A30" s="9" t="s">
        <v>466</v>
      </c>
      <c r="B30" s="36">
        <v>9</v>
      </c>
      <c r="C30" s="37">
        <v>0</v>
      </c>
      <c r="D30" s="38">
        <v>7</v>
      </c>
      <c r="E30" s="9">
        <v>0</v>
      </c>
      <c r="F30" s="9">
        <v>0</v>
      </c>
      <c r="G30" s="9">
        <v>0</v>
      </c>
      <c r="H30" s="9">
        <v>0</v>
      </c>
      <c r="I30" s="9">
        <v>0</v>
      </c>
      <c r="J30" s="9">
        <v>0</v>
      </c>
      <c r="K30" s="9">
        <v>0</v>
      </c>
      <c r="L30" s="9">
        <v>0</v>
      </c>
    </row>
    <row r="31" spans="1:12" ht="15" customHeight="1">
      <c r="A31" s="9" t="s">
        <v>467</v>
      </c>
      <c r="B31" s="36">
        <v>9</v>
      </c>
      <c r="C31" s="37">
        <v>0</v>
      </c>
      <c r="D31" s="38">
        <v>8</v>
      </c>
      <c r="E31" s="9">
        <v>0</v>
      </c>
      <c r="F31" s="9">
        <v>0</v>
      </c>
      <c r="G31" s="9">
        <v>0</v>
      </c>
      <c r="H31" s="9">
        <v>0</v>
      </c>
      <c r="I31" s="83">
        <v>8920684</v>
      </c>
      <c r="J31" s="9">
        <v>8920684</v>
      </c>
      <c r="K31" s="82">
        <v>0</v>
      </c>
      <c r="L31" s="83">
        <v>8920684</v>
      </c>
    </row>
    <row r="32" spans="1:12" ht="15" customHeight="1">
      <c r="A32" s="9" t="s">
        <v>468</v>
      </c>
      <c r="B32" s="36">
        <v>9</v>
      </c>
      <c r="C32" s="37">
        <v>0</v>
      </c>
      <c r="D32" s="38">
        <v>9</v>
      </c>
      <c r="E32" s="9">
        <v>0</v>
      </c>
      <c r="F32" s="9">
        <v>0</v>
      </c>
      <c r="G32" s="9">
        <v>0</v>
      </c>
      <c r="H32" s="9">
        <v>0</v>
      </c>
      <c r="I32" s="9">
        <v>0</v>
      </c>
      <c r="J32" s="9">
        <v>0</v>
      </c>
      <c r="K32" s="9">
        <v>0</v>
      </c>
      <c r="L32" s="9">
        <v>0</v>
      </c>
    </row>
    <row r="33" spans="1:12" ht="15" customHeight="1">
      <c r="A33" s="9" t="s">
        <v>469</v>
      </c>
      <c r="B33" s="36">
        <v>9</v>
      </c>
      <c r="C33" s="37">
        <v>1</v>
      </c>
      <c r="D33" s="38">
        <v>0</v>
      </c>
      <c r="E33" s="9">
        <v>0</v>
      </c>
      <c r="F33" s="9">
        <v>0</v>
      </c>
      <c r="G33" s="9">
        <v>0</v>
      </c>
      <c r="H33" s="9">
        <v>0</v>
      </c>
      <c r="I33" s="83">
        <v>5246577</v>
      </c>
      <c r="J33" s="9">
        <v>5246577</v>
      </c>
      <c r="K33" s="82">
        <v>0</v>
      </c>
      <c r="L33" s="83">
        <v>5246577</v>
      </c>
    </row>
    <row r="34" spans="1:12" ht="25.5">
      <c r="A34" s="73" t="s">
        <v>470</v>
      </c>
      <c r="B34" s="65">
        <v>9</v>
      </c>
      <c r="C34" s="66">
        <v>1</v>
      </c>
      <c r="D34" s="67">
        <v>1</v>
      </c>
      <c r="E34" s="83">
        <v>-85659</v>
      </c>
      <c r="F34" s="9">
        <v>0</v>
      </c>
      <c r="G34" s="9">
        <v>0</v>
      </c>
      <c r="H34" s="83">
        <v>4503</v>
      </c>
      <c r="I34" s="83">
        <v>-4503</v>
      </c>
      <c r="J34" s="83">
        <v>-85659</v>
      </c>
      <c r="K34" s="82">
        <v>0</v>
      </c>
      <c r="L34" s="83">
        <v>-85659</v>
      </c>
    </row>
    <row r="35" spans="1:12" ht="15" customHeight="1">
      <c r="A35" s="8" t="s">
        <v>631</v>
      </c>
      <c r="B35" s="65">
        <v>9</v>
      </c>
      <c r="C35" s="66">
        <v>1</v>
      </c>
      <c r="D35" s="67">
        <v>2</v>
      </c>
      <c r="E35" s="82">
        <v>90169354</v>
      </c>
      <c r="F35" s="9">
        <v>0</v>
      </c>
      <c r="G35" s="9">
        <v>0</v>
      </c>
      <c r="H35" s="82">
        <v>54386622</v>
      </c>
      <c r="I35" s="82">
        <v>45263432</v>
      </c>
      <c r="J35" s="82">
        <v>189819408</v>
      </c>
      <c r="K35" s="82">
        <v>0</v>
      </c>
      <c r="L35" s="82">
        <v>189819408</v>
      </c>
    </row>
    <row r="36" spans="1:12" ht="15.75" customHeight="1">
      <c r="A36" s="9" t="s">
        <v>471</v>
      </c>
      <c r="B36" s="36">
        <v>9</v>
      </c>
      <c r="C36" s="37">
        <v>1</v>
      </c>
      <c r="D36" s="38">
        <v>3</v>
      </c>
      <c r="E36" s="9">
        <v>0</v>
      </c>
      <c r="F36" s="9">
        <v>0</v>
      </c>
      <c r="G36" s="9">
        <v>0</v>
      </c>
      <c r="H36" s="9">
        <v>0</v>
      </c>
      <c r="I36" s="9">
        <v>0</v>
      </c>
      <c r="J36" s="9">
        <v>0</v>
      </c>
      <c r="K36" s="9">
        <v>0</v>
      </c>
      <c r="L36" s="9">
        <v>0</v>
      </c>
    </row>
    <row r="37" spans="1:12" ht="15" customHeight="1">
      <c r="A37" s="9" t="s">
        <v>472</v>
      </c>
      <c r="B37" s="36">
        <v>9</v>
      </c>
      <c r="C37" s="37">
        <v>1</v>
      </c>
      <c r="D37" s="38">
        <v>4</v>
      </c>
      <c r="E37" s="9">
        <v>0</v>
      </c>
      <c r="F37" s="9">
        <v>0</v>
      </c>
      <c r="G37" s="9">
        <v>0</v>
      </c>
      <c r="H37" s="9">
        <v>0</v>
      </c>
      <c r="I37" s="9">
        <v>0</v>
      </c>
      <c r="J37" s="9">
        <v>0</v>
      </c>
      <c r="K37" s="9">
        <v>0</v>
      </c>
      <c r="L37" s="9">
        <v>0</v>
      </c>
    </row>
    <row r="38" spans="1:12" ht="13.5" customHeight="1">
      <c r="A38" s="244" t="s">
        <v>630</v>
      </c>
      <c r="B38" s="255">
        <v>9</v>
      </c>
      <c r="C38" s="257">
        <v>1</v>
      </c>
      <c r="D38" s="259">
        <v>5</v>
      </c>
      <c r="E38" s="82">
        <v>90169354</v>
      </c>
      <c r="F38" s="9">
        <v>0</v>
      </c>
      <c r="G38" s="9">
        <v>0</v>
      </c>
      <c r="H38" s="82">
        <v>54386622</v>
      </c>
      <c r="I38" s="82">
        <v>45263432</v>
      </c>
      <c r="J38" s="82">
        <v>189819408</v>
      </c>
      <c r="K38" s="82"/>
      <c r="L38" s="82">
        <v>189819408</v>
      </c>
    </row>
    <row r="39" spans="1:12" ht="13.5" customHeight="1">
      <c r="A39" s="245"/>
      <c r="B39" s="256"/>
      <c r="C39" s="258"/>
      <c r="D39" s="260"/>
      <c r="E39" s="82"/>
      <c r="F39" s="9">
        <v>0</v>
      </c>
      <c r="G39" s="9">
        <v>0</v>
      </c>
      <c r="H39" s="82"/>
      <c r="I39" s="82"/>
      <c r="J39" s="82"/>
      <c r="K39" s="82">
        <v>0</v>
      </c>
      <c r="L39" s="82"/>
    </row>
    <row r="40" spans="1:12" ht="15" customHeight="1">
      <c r="A40" s="9" t="s">
        <v>473</v>
      </c>
      <c r="B40" s="36">
        <v>9</v>
      </c>
      <c r="C40" s="37">
        <v>1</v>
      </c>
      <c r="D40" s="38">
        <v>6</v>
      </c>
      <c r="E40" s="9">
        <v>0</v>
      </c>
      <c r="F40" s="9">
        <v>0</v>
      </c>
      <c r="G40" s="9">
        <v>0</v>
      </c>
      <c r="H40" s="9">
        <v>0</v>
      </c>
      <c r="I40" s="9">
        <v>0</v>
      </c>
      <c r="J40" s="9">
        <v>0</v>
      </c>
      <c r="K40" s="9">
        <v>0</v>
      </c>
      <c r="L40" s="9">
        <v>0</v>
      </c>
    </row>
    <row r="41" spans="1:12" ht="15" customHeight="1">
      <c r="A41" s="9" t="s">
        <v>474</v>
      </c>
      <c r="B41" s="36">
        <v>9</v>
      </c>
      <c r="C41" s="37">
        <v>1</v>
      </c>
      <c r="D41" s="38">
        <v>7</v>
      </c>
      <c r="E41" s="9">
        <v>0</v>
      </c>
      <c r="F41" s="9">
        <v>0</v>
      </c>
      <c r="G41" s="9">
        <v>0</v>
      </c>
      <c r="H41" s="9">
        <v>0</v>
      </c>
      <c r="I41" s="9">
        <v>0</v>
      </c>
      <c r="J41" s="9">
        <v>0</v>
      </c>
      <c r="K41" s="9">
        <v>0</v>
      </c>
      <c r="L41" s="9">
        <v>0</v>
      </c>
    </row>
    <row r="42" spans="1:12" ht="27" customHeight="1">
      <c r="A42" s="9" t="s">
        <v>475</v>
      </c>
      <c r="B42" s="36">
        <v>9</v>
      </c>
      <c r="C42" s="37">
        <v>1</v>
      </c>
      <c r="D42" s="38">
        <v>8</v>
      </c>
      <c r="E42" s="9">
        <v>0</v>
      </c>
      <c r="F42" s="9">
        <v>0</v>
      </c>
      <c r="G42" s="9">
        <v>0</v>
      </c>
      <c r="H42" s="9">
        <v>0</v>
      </c>
      <c r="I42" s="9">
        <v>0</v>
      </c>
      <c r="J42" s="9">
        <v>0</v>
      </c>
      <c r="K42" s="9">
        <v>0</v>
      </c>
      <c r="L42" s="9">
        <v>0</v>
      </c>
    </row>
    <row r="43" spans="1:12" ht="15" customHeight="1">
      <c r="A43" s="9" t="s">
        <v>476</v>
      </c>
      <c r="B43" s="36">
        <v>9</v>
      </c>
      <c r="C43" s="37">
        <v>1</v>
      </c>
      <c r="D43" s="38">
        <v>9</v>
      </c>
      <c r="E43" s="9">
        <v>0</v>
      </c>
      <c r="F43" s="9">
        <v>0</v>
      </c>
      <c r="G43" s="9">
        <v>0</v>
      </c>
      <c r="H43" s="9">
        <v>0</v>
      </c>
      <c r="I43" s="84">
        <v>12176316</v>
      </c>
      <c r="J43" s="84">
        <v>12176316</v>
      </c>
      <c r="K43" s="82">
        <v>0</v>
      </c>
      <c r="L43" s="84">
        <v>12176316</v>
      </c>
    </row>
    <row r="44" spans="1:12" ht="15" customHeight="1">
      <c r="A44" s="9" t="s">
        <v>477</v>
      </c>
      <c r="B44" s="36">
        <v>9</v>
      </c>
      <c r="C44" s="37">
        <v>2</v>
      </c>
      <c r="D44" s="38">
        <v>0</v>
      </c>
      <c r="E44" s="9">
        <v>0</v>
      </c>
      <c r="F44" s="9">
        <v>0</v>
      </c>
      <c r="G44" s="9">
        <v>0</v>
      </c>
      <c r="H44" s="9">
        <v>0</v>
      </c>
      <c r="I44" s="9">
        <v>0</v>
      </c>
      <c r="J44" s="9">
        <v>0</v>
      </c>
      <c r="K44" s="9">
        <v>0</v>
      </c>
      <c r="L44" s="9">
        <v>0</v>
      </c>
    </row>
    <row r="45" spans="1:12" ht="15" customHeight="1">
      <c r="A45" s="9" t="s">
        <v>478</v>
      </c>
      <c r="B45" s="36">
        <v>9</v>
      </c>
      <c r="C45" s="37">
        <v>2</v>
      </c>
      <c r="D45" s="38">
        <v>1</v>
      </c>
      <c r="E45" s="9">
        <v>0</v>
      </c>
      <c r="F45" s="9">
        <v>0</v>
      </c>
      <c r="G45" s="9">
        <v>0</v>
      </c>
      <c r="H45" s="9">
        <v>0</v>
      </c>
      <c r="I45" s="83">
        <v>5332235</v>
      </c>
      <c r="J45" s="83">
        <v>5332235</v>
      </c>
      <c r="K45" s="82">
        <v>0</v>
      </c>
      <c r="L45" s="83">
        <v>5332235</v>
      </c>
    </row>
    <row r="46" spans="1:12" ht="15" customHeight="1">
      <c r="A46" s="9" t="s">
        <v>479</v>
      </c>
      <c r="B46" s="36">
        <v>9</v>
      </c>
      <c r="C46" s="37">
        <v>2</v>
      </c>
      <c r="D46" s="38">
        <v>2</v>
      </c>
      <c r="E46" s="83">
        <v>-138724</v>
      </c>
      <c r="F46" s="9">
        <v>0</v>
      </c>
      <c r="G46" s="9">
        <v>0</v>
      </c>
      <c r="H46" s="308">
        <v>0</v>
      </c>
      <c r="I46" s="83">
        <v>138724</v>
      </c>
      <c r="J46" s="308">
        <v>0</v>
      </c>
      <c r="K46" s="82">
        <v>0</v>
      </c>
      <c r="L46" s="308">
        <v>0</v>
      </c>
    </row>
    <row r="47" spans="1:12" ht="15" customHeight="1">
      <c r="A47" s="244" t="s">
        <v>632</v>
      </c>
      <c r="B47" s="141">
        <v>9</v>
      </c>
      <c r="C47" s="146">
        <v>2</v>
      </c>
      <c r="D47" s="144">
        <v>3</v>
      </c>
      <c r="E47" s="241">
        <f>+E38+E46</f>
        <v>90030630</v>
      </c>
      <c r="F47" s="309">
        <v>0</v>
      </c>
      <c r="G47" s="309">
        <v>0</v>
      </c>
      <c r="H47" s="241">
        <f>+H38+H46</f>
        <v>54386622</v>
      </c>
      <c r="I47" s="241">
        <f>+I38+I43-I45+I46</f>
        <v>52246237</v>
      </c>
      <c r="J47" s="241">
        <f>+J38+J43-J45+J46</f>
        <v>196663489</v>
      </c>
      <c r="K47" s="310">
        <v>0</v>
      </c>
      <c r="L47" s="241">
        <f>+L38+L43-L45+L46</f>
        <v>196663489</v>
      </c>
    </row>
    <row r="48" spans="1:12" ht="12.75" customHeight="1">
      <c r="A48" s="245" t="s">
        <v>480</v>
      </c>
      <c r="B48" s="141"/>
      <c r="C48" s="146"/>
      <c r="D48" s="144"/>
      <c r="E48" s="242"/>
      <c r="F48" s="311">
        <v>0</v>
      </c>
      <c r="G48" s="311">
        <v>0</v>
      </c>
      <c r="H48" s="242"/>
      <c r="I48" s="242"/>
      <c r="J48" s="242"/>
      <c r="K48" s="312"/>
      <c r="L48" s="242"/>
    </row>
    <row r="49" spans="1:12" ht="12.75" customHeight="1">
      <c r="A49" s="10"/>
      <c r="E49" s="87"/>
      <c r="F49" s="87"/>
      <c r="G49" s="87"/>
      <c r="H49" s="87"/>
      <c r="I49" s="87"/>
      <c r="J49" s="87"/>
      <c r="K49" s="87"/>
      <c r="L49" s="87"/>
    </row>
    <row r="51" ht="12.75">
      <c r="A51" s="1" t="s">
        <v>57</v>
      </c>
    </row>
    <row r="52" spans="1:12" ht="12.75">
      <c r="A52" s="74" t="s">
        <v>623</v>
      </c>
      <c r="E52" s="26"/>
      <c r="F52" s="26"/>
      <c r="G52" s="26"/>
      <c r="H52" s="26"/>
      <c r="L52" s="41" t="s">
        <v>606</v>
      </c>
    </row>
    <row r="53" spans="5:12" ht="12.75">
      <c r="E53" s="243"/>
      <c r="F53" s="243"/>
      <c r="G53" s="243"/>
      <c r="H53" s="243"/>
      <c r="I53" s="1" t="s">
        <v>250</v>
      </c>
      <c r="L53" s="68" t="s">
        <v>602</v>
      </c>
    </row>
    <row r="54" spans="5:8" ht="12.75">
      <c r="E54" s="243"/>
      <c r="F54" s="243"/>
      <c r="G54" s="243"/>
      <c r="H54" s="243"/>
    </row>
  </sheetData>
  <sheetProtection/>
  <mergeCells count="46">
    <mergeCell ref="A38:A39"/>
    <mergeCell ref="B38:B39"/>
    <mergeCell ref="C38:C39"/>
    <mergeCell ref="D38:D39"/>
    <mergeCell ref="B7:I7"/>
    <mergeCell ref="J7:L7"/>
    <mergeCell ref="A9:L9"/>
    <mergeCell ref="A10:L10"/>
    <mergeCell ref="H19:H21"/>
    <mergeCell ref="I19:I21"/>
    <mergeCell ref="G19:G21"/>
    <mergeCell ref="K2:L2"/>
    <mergeCell ref="B3:I3"/>
    <mergeCell ref="J3:L3"/>
    <mergeCell ref="B4:I4"/>
    <mergeCell ref="J4:L4"/>
    <mergeCell ref="B5:I5"/>
    <mergeCell ref="J5:L5"/>
    <mergeCell ref="D26:D27"/>
    <mergeCell ref="B6:I6"/>
    <mergeCell ref="J6:L6"/>
    <mergeCell ref="A16:A19"/>
    <mergeCell ref="B16:D21"/>
    <mergeCell ref="E16:J17"/>
    <mergeCell ref="K16:K21"/>
    <mergeCell ref="L16:L19"/>
    <mergeCell ref="E18:J18"/>
    <mergeCell ref="E19:E21"/>
    <mergeCell ref="E54:H54"/>
    <mergeCell ref="A47:A48"/>
    <mergeCell ref="B47:B48"/>
    <mergeCell ref="C47:C48"/>
    <mergeCell ref="D47:D48"/>
    <mergeCell ref="B22:D22"/>
    <mergeCell ref="A26:A27"/>
    <mergeCell ref="B26:B27"/>
    <mergeCell ref="C26:C27"/>
    <mergeCell ref="E53:H53"/>
    <mergeCell ref="K47:K48"/>
    <mergeCell ref="L47:L48"/>
    <mergeCell ref="E47:E48"/>
    <mergeCell ref="F47:F48"/>
    <mergeCell ref="G47:G48"/>
    <mergeCell ref="H47:H48"/>
    <mergeCell ref="I47:I48"/>
    <mergeCell ref="J47:J48"/>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1"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D32" sqref="D32"/>
    </sheetView>
  </sheetViews>
  <sheetFormatPr defaultColWidth="9.00390625" defaultRowHeight="13.5" customHeight="1"/>
  <cols>
    <col min="1" max="3" width="20.75390625" style="64" customWidth="1"/>
    <col min="4" max="5" width="20.75390625" style="13" customWidth="1"/>
    <col min="6" max="16384" width="9.125" style="13" customWidth="1"/>
  </cols>
  <sheetData>
    <row r="1" spans="1:13" ht="13.5" customHeight="1">
      <c r="A1" s="279" t="s">
        <v>481</v>
      </c>
      <c r="B1" s="279"/>
      <c r="C1" s="279"/>
      <c r="D1" s="130" t="s">
        <v>7</v>
      </c>
      <c r="E1" s="130"/>
      <c r="G1" s="14"/>
      <c r="H1" s="14"/>
      <c r="I1" s="15"/>
      <c r="K1" s="15"/>
      <c r="L1" s="15"/>
      <c r="M1" s="15"/>
    </row>
    <row r="2" spans="1:13" s="60" customFormat="1" ht="27" customHeight="1">
      <c r="A2" s="280" t="s">
        <v>482</v>
      </c>
      <c r="B2" s="280"/>
      <c r="C2" s="280"/>
      <c r="D2" s="281" t="s">
        <v>488</v>
      </c>
      <c r="E2" s="281"/>
      <c r="G2" s="61"/>
      <c r="H2" s="61"/>
      <c r="I2" s="62"/>
      <c r="K2" s="62"/>
      <c r="L2" s="62"/>
      <c r="M2" s="62"/>
    </row>
    <row r="3" spans="1:13" ht="13.5" customHeight="1">
      <c r="A3" s="282"/>
      <c r="B3" s="282"/>
      <c r="C3" s="282"/>
      <c r="D3" s="283"/>
      <c r="E3" s="283"/>
      <c r="F3" s="16"/>
      <c r="G3" s="16"/>
      <c r="H3" s="16"/>
      <c r="I3" s="16"/>
      <c r="J3" s="16"/>
      <c r="K3" s="16"/>
      <c r="L3" s="16"/>
      <c r="M3" s="16"/>
    </row>
    <row r="4" spans="1:13" ht="30" customHeight="1" thickBot="1">
      <c r="A4" s="132" t="s">
        <v>483</v>
      </c>
      <c r="B4" s="133"/>
      <c r="C4" s="134"/>
      <c r="D4" s="132" t="s">
        <v>484</v>
      </c>
      <c r="E4" s="134"/>
      <c r="F4" s="16"/>
      <c r="G4" s="16"/>
      <c r="H4" s="16"/>
      <c r="I4" s="16"/>
      <c r="J4" s="16"/>
      <c r="K4" s="16"/>
      <c r="L4" s="16"/>
      <c r="M4" s="16"/>
    </row>
    <row r="5" spans="1:5" ht="15" customHeight="1" thickTop="1">
      <c r="A5" s="274"/>
      <c r="B5" s="275"/>
      <c r="C5" s="276"/>
      <c r="D5" s="277"/>
      <c r="E5" s="278"/>
    </row>
    <row r="6" spans="1:5" ht="15.75" customHeight="1">
      <c r="A6" s="264">
        <f>IF('[1]Tabela F'!A6:C6&gt;0,'[1]Tabela F'!A6:C6,"")</f>
      </c>
      <c r="B6" s="265"/>
      <c r="C6" s="266"/>
      <c r="D6" s="267">
        <f>IF('[1]Tabela F'!D6:E6&gt;0,'[1]Tabela F'!D6:E6,"")</f>
      </c>
      <c r="E6" s="268"/>
    </row>
    <row r="7" spans="1:5" ht="15" customHeight="1">
      <c r="A7" s="264">
        <f>IF('[1]Tabela F'!A7:C7&gt;0,'[1]Tabela F'!A7:C7,"")</f>
      </c>
      <c r="B7" s="265"/>
      <c r="C7" s="266"/>
      <c r="D7" s="267">
        <f>IF('[1]Tabela F'!D7:E7&gt;0,'[1]Tabela F'!D7:E7,"")</f>
      </c>
      <c r="E7" s="268"/>
    </row>
    <row r="8" spans="1:5" ht="15" customHeight="1">
      <c r="A8" s="264">
        <f>IF('[1]Tabela F'!A8:C8&gt;0,'[1]Tabela F'!A8:C8,"")</f>
      </c>
      <c r="B8" s="265"/>
      <c r="C8" s="266"/>
      <c r="D8" s="267">
        <f>IF('[1]Tabela F'!D8:E8&gt;0,'[1]Tabela F'!D8:E8,"")</f>
      </c>
      <c r="E8" s="268"/>
    </row>
    <row r="9" spans="1:5" ht="15" customHeight="1">
      <c r="A9" s="264">
        <f>IF('[1]Tabela F'!A9:C9&gt;0,'[1]Tabela F'!A9:C9,"")</f>
      </c>
      <c r="B9" s="265"/>
      <c r="C9" s="266"/>
      <c r="D9" s="267">
        <f>IF('[1]Tabela F'!D9:E9&gt;0,'[1]Tabela F'!D9:E9,"")</f>
      </c>
      <c r="E9" s="268"/>
    </row>
    <row r="10" spans="1:5" ht="15.75" customHeight="1">
      <c r="A10" s="264">
        <f>IF('[1]Tabela F'!A10:C10&gt;0,'[1]Tabela F'!A10:C10,"")</f>
      </c>
      <c r="B10" s="265"/>
      <c r="C10" s="266"/>
      <c r="D10" s="267">
        <f>IF('[1]Tabela F'!D10:E10&gt;0,'[1]Tabela F'!D10:E10,"")</f>
      </c>
      <c r="E10" s="268"/>
    </row>
    <row r="11" spans="1:5" ht="15" customHeight="1">
      <c r="A11" s="264">
        <f>IF('[1]Tabela F'!A11:C11&gt;0,'[1]Tabela F'!A11:C11,"")</f>
      </c>
      <c r="B11" s="265"/>
      <c r="C11" s="266"/>
      <c r="D11" s="267">
        <f>IF('[1]Tabela F'!D11:E11&gt;0,'[1]Tabela F'!D11:E11,"")</f>
      </c>
      <c r="E11" s="268"/>
    </row>
    <row r="12" spans="1:5" ht="15" customHeight="1">
      <c r="A12" s="264">
        <f>IF('[1]Tabela F'!A12:C12&gt;0,'[1]Tabela F'!A12:C12,"")</f>
      </c>
      <c r="B12" s="265"/>
      <c r="C12" s="266"/>
      <c r="D12" s="267">
        <f>IF('[1]Tabela F'!D12:E12&gt;0,'[1]Tabela F'!D12:E12,"")</f>
      </c>
      <c r="E12" s="268"/>
    </row>
    <row r="13" spans="1:5" ht="15" customHeight="1">
      <c r="A13" s="264">
        <f>IF('[1]Tabela F'!A13:C13&gt;0,'[1]Tabela F'!A13:C13,"")</f>
      </c>
      <c r="B13" s="265"/>
      <c r="C13" s="266"/>
      <c r="D13" s="267">
        <f>IF('[1]Tabela F'!D13:E13&gt;0,'[1]Tabela F'!D13:E13,"")</f>
      </c>
      <c r="E13" s="268"/>
    </row>
    <row r="14" spans="1:5" ht="15" customHeight="1">
      <c r="A14" s="264">
        <f>IF('[1]Tabela F'!A14:C14&gt;0,'[1]Tabela F'!A14:C14,"")</f>
      </c>
      <c r="B14" s="265"/>
      <c r="C14" s="266"/>
      <c r="D14" s="267">
        <f>IF('[1]Tabela F'!D14:E14&gt;0,'[1]Tabela F'!D14:E14,"")</f>
      </c>
      <c r="E14" s="268"/>
    </row>
    <row r="15" spans="1:5" ht="15" customHeight="1">
      <c r="A15" s="264">
        <f>IF('[1]Tabela F'!A15:C15&gt;0,'[1]Tabela F'!A15:C15,"")</f>
      </c>
      <c r="B15" s="265"/>
      <c r="C15" s="266"/>
      <c r="D15" s="267">
        <f>IF('[1]Tabela F'!D15:E15&gt;0,'[1]Tabela F'!D15:E15,"")</f>
      </c>
      <c r="E15" s="268"/>
    </row>
    <row r="16" spans="1:5" ht="15" customHeight="1">
      <c r="A16" s="264">
        <f>IF('[1]Tabela F'!A16:C16&gt;0,'[1]Tabela F'!A16:C16,"")</f>
      </c>
      <c r="B16" s="265"/>
      <c r="C16" s="266"/>
      <c r="D16" s="267">
        <f>IF('[1]Tabela F'!D16:E16&gt;0,'[1]Tabela F'!D16:E16,"")</f>
      </c>
      <c r="E16" s="268"/>
    </row>
    <row r="17" spans="1:5" ht="16.5" customHeight="1">
      <c r="A17" s="264">
        <f>IF('[1]Tabela F'!A17:C17&gt;0,'[1]Tabela F'!A17:C17,"")</f>
      </c>
      <c r="B17" s="265"/>
      <c r="C17" s="266"/>
      <c r="D17" s="267">
        <f>IF('[1]Tabela F'!D17:E17&gt;0,'[1]Tabela F'!D17:E17,"")</f>
      </c>
      <c r="E17" s="268"/>
    </row>
    <row r="18" spans="1:5" ht="15" customHeight="1">
      <c r="A18" s="264">
        <f>IF('[1]Tabela F'!A18:C18&gt;0,'[1]Tabela F'!A18:C18,"")</f>
      </c>
      <c r="B18" s="265"/>
      <c r="C18" s="266"/>
      <c r="D18" s="267">
        <f>IF('[1]Tabela F'!D18:E18&gt;0,'[1]Tabela F'!D18:E18,"")</f>
      </c>
      <c r="E18" s="268"/>
    </row>
    <row r="19" spans="1:5" ht="15" customHeight="1">
      <c r="A19" s="264">
        <f>IF('[1]Tabela F'!A19:C19&gt;0,'[1]Tabela F'!A19:C19,"")</f>
      </c>
      <c r="B19" s="265"/>
      <c r="C19" s="266"/>
      <c r="D19" s="267">
        <f>IF('[1]Tabela F'!D19:E19&gt;0,'[1]Tabela F'!D19:E19,"")</f>
      </c>
      <c r="E19" s="268"/>
    </row>
    <row r="20" spans="1:5" ht="15" customHeight="1">
      <c r="A20" s="264">
        <f>IF('[1]Tabela F'!A20:C20&gt;0,'[1]Tabela F'!A20:C20,"")</f>
      </c>
      <c r="B20" s="265"/>
      <c r="C20" s="266"/>
      <c r="D20" s="267">
        <f>IF('[1]Tabela F'!D20:E20&gt;0,'[1]Tabela F'!D20:E20,"")</f>
      </c>
      <c r="E20" s="268"/>
    </row>
    <row r="21" spans="1:5" ht="15.75" customHeight="1">
      <c r="A21" s="264">
        <f>IF('[1]Tabela F'!A21:C21&gt;0,'[1]Tabela F'!A21:C21,"")</f>
      </c>
      <c r="B21" s="265"/>
      <c r="C21" s="266"/>
      <c r="D21" s="267">
        <f>IF('[1]Tabela F'!D21:E21&gt;0,'[1]Tabela F'!D21:E21,"")</f>
      </c>
      <c r="E21" s="268"/>
    </row>
    <row r="22" spans="1:5" ht="15" customHeight="1">
      <c r="A22" s="264">
        <f>IF('[1]Tabela F'!A22:C22&gt;0,'[1]Tabela F'!A22:C22,"")</f>
      </c>
      <c r="B22" s="265"/>
      <c r="C22" s="266"/>
      <c r="D22" s="267">
        <f>IF('[1]Tabela F'!D22:E22&gt;0,'[1]Tabela F'!D22:E22,"")</f>
      </c>
      <c r="E22" s="268"/>
    </row>
    <row r="23" spans="1:5" ht="15" customHeight="1">
      <c r="A23" s="264">
        <f>IF('[1]Tabela F'!A23:C23&gt;0,'[1]Tabela F'!A23:C23,"")</f>
      </c>
      <c r="B23" s="265"/>
      <c r="C23" s="266"/>
      <c r="D23" s="267">
        <f>IF('[1]Tabela F'!D23:E23&gt;0,'[1]Tabela F'!D23:E23,"")</f>
      </c>
      <c r="E23" s="268"/>
    </row>
    <row r="24" spans="1:5" ht="15" customHeight="1">
      <c r="A24" s="264">
        <f>IF('[1]Tabela F'!A24:C24&gt;0,'[1]Tabela F'!A24:C24,"")</f>
      </c>
      <c r="B24" s="265"/>
      <c r="C24" s="266"/>
      <c r="D24" s="267">
        <f>IF('[1]Tabela F'!D24:E24&gt;0,'[1]Tabela F'!D24:E24,"")</f>
      </c>
      <c r="E24" s="268"/>
    </row>
    <row r="25" spans="1:5" ht="15.75" customHeight="1">
      <c r="A25" s="264">
        <f>IF('[1]Tabela F'!A25:C25&gt;0,'[1]Tabela F'!A25:C25,"")</f>
      </c>
      <c r="B25" s="265"/>
      <c r="C25" s="266"/>
      <c r="D25" s="267">
        <f>IF('[1]Tabela F'!D25:E25&gt;0,'[1]Tabela F'!D25:E25,"")</f>
      </c>
      <c r="E25" s="268"/>
    </row>
    <row r="26" spans="1:5" ht="16.5" customHeight="1">
      <c r="A26" s="264">
        <f>IF('[1]Tabela F'!A26:C26&gt;0,'[1]Tabela F'!A26:C26,"")</f>
      </c>
      <c r="B26" s="265"/>
      <c r="C26" s="266"/>
      <c r="D26" s="267">
        <f>IF('[1]Tabela F'!D26:E26&gt;0,'[1]Tabela F'!D26:E26,"")</f>
      </c>
      <c r="E26" s="268"/>
    </row>
    <row r="27" spans="1:5" ht="15" customHeight="1">
      <c r="A27" s="264">
        <f>IF('[1]Tabela F'!A27:C27&gt;0,'[1]Tabela F'!A27:C27,"")</f>
      </c>
      <c r="B27" s="265"/>
      <c r="C27" s="266"/>
      <c r="D27" s="267">
        <f>IF('[1]Tabela F'!D27:E27&gt;0,'[1]Tabela F'!D27:E27,"")</f>
      </c>
      <c r="E27" s="268"/>
    </row>
    <row r="28" spans="1:5" ht="15" customHeight="1">
      <c r="A28" s="269">
        <f>IF('[1]Tabela F'!A28:C28&gt;0,'[1]Tabela F'!A28:C28,"")</f>
      </c>
      <c r="B28" s="270"/>
      <c r="C28" s="271"/>
      <c r="D28" s="272">
        <f>IF('[1]Tabela F'!D28:E28&gt;0,'[1]Tabela F'!D28:E28,"")</f>
      </c>
      <c r="E28" s="273"/>
    </row>
    <row r="30" spans="1:5" ht="13.5" customHeight="1">
      <c r="A30" s="17" t="s">
        <v>57</v>
      </c>
      <c r="B30" s="91" t="s">
        <v>623</v>
      </c>
      <c r="C30" s="63"/>
      <c r="D30" s="95" t="s">
        <v>58</v>
      </c>
      <c r="E30" s="95"/>
    </row>
    <row r="31" spans="1:5" ht="13.5" customHeight="1">
      <c r="A31" s="18"/>
      <c r="B31" s="92"/>
      <c r="C31" s="18"/>
      <c r="D31" s="106" t="s">
        <v>621</v>
      </c>
      <c r="E31" s="106"/>
    </row>
    <row r="32" spans="1:5" ht="13.5" customHeight="1">
      <c r="A32" s="18"/>
      <c r="B32" s="92"/>
      <c r="C32" s="18"/>
      <c r="D32" s="18"/>
      <c r="E32" s="18"/>
    </row>
    <row r="33" spans="1:5" ht="13.5" customHeight="1">
      <c r="A33" s="18"/>
      <c r="B33" s="18"/>
      <c r="C33" s="18"/>
      <c r="D33" s="95" t="s">
        <v>603</v>
      </c>
      <c r="E33" s="95"/>
    </row>
    <row r="34" spans="1:5" ht="13.5" customHeight="1">
      <c r="A34" s="18"/>
      <c r="B34" s="18"/>
      <c r="C34" s="18"/>
      <c r="D34" s="96" t="s">
        <v>602</v>
      </c>
      <c r="E34" s="96"/>
    </row>
  </sheetData>
  <sheetProtection/>
  <mergeCells count="60">
    <mergeCell ref="A1:C1"/>
    <mergeCell ref="D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D31:E31"/>
    <mergeCell ref="D33:E33"/>
    <mergeCell ref="A22:C22"/>
    <mergeCell ref="D22:E22"/>
    <mergeCell ref="A23:C23"/>
    <mergeCell ref="D23:E23"/>
    <mergeCell ref="A24:C24"/>
    <mergeCell ref="D24:E24"/>
    <mergeCell ref="D34:E34"/>
    <mergeCell ref="A25:C25"/>
    <mergeCell ref="D25:E25"/>
    <mergeCell ref="A26:C26"/>
    <mergeCell ref="D26:E26"/>
    <mergeCell ref="A27:C27"/>
    <mergeCell ref="D27:E27"/>
    <mergeCell ref="A28:C28"/>
    <mergeCell ref="D28:E28"/>
    <mergeCell ref="D30:E30"/>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2016-12-05T14:38:26Z</cp:lastPrinted>
  <dcterms:created xsi:type="dcterms:W3CDTF">2012-03-27T07:03:23Z</dcterms:created>
  <dcterms:modified xsi:type="dcterms:W3CDTF">2022-06-10T06:40:42Z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