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555" windowWidth="15480" windowHeight="10845" activeTab="0"/>
  </bookViews>
  <sheets>
    <sheet name="General information" sheetId="1" r:id="rId1"/>
    <sheet name="Profit &amp; loss statement" sheetId="2" r:id="rId2"/>
    <sheet name="Balance sheet" sheetId="3" r:id="rId3"/>
    <sheet name="CF Report IND method" sheetId="4" r:id="rId4"/>
    <sheet name="Report on Change in Capital" sheetId="5" r:id="rId5"/>
    <sheet name="Notes" sheetId="6" r:id="rId6"/>
  </sheets>
  <externalReferences>
    <externalReference r:id="rId9"/>
  </externalReferences>
  <definedNames>
    <definedName name="_xlnm.Print_Area" localSheetId="3">'CF Report IND method'!$A$1:$I$81</definedName>
    <definedName name="_xlnm.Print_Area" localSheetId="4">'Report on Change in Capital'!$A$1:$L$53</definedName>
  </definedNames>
  <calcPr fullCalcOnLoad="1"/>
</workbook>
</file>

<file path=xl/sharedStrings.xml><?xml version="1.0" encoding="utf-8"?>
<sst xmlns="http://schemas.openxmlformats.org/spreadsheetml/2006/main" count="739" uniqueCount="634">
  <si>
    <t>1.</t>
  </si>
  <si>
    <t>2.</t>
  </si>
  <si>
    <t>3.</t>
  </si>
  <si>
    <t>4.</t>
  </si>
  <si>
    <t>5.</t>
  </si>
  <si>
    <t>6.</t>
  </si>
  <si>
    <t>Activity code:</t>
  </si>
  <si>
    <t>Form OEI-PD</t>
  </si>
  <si>
    <t>Note</t>
  </si>
  <si>
    <t>AMOUNT</t>
  </si>
  <si>
    <t>Current year</t>
  </si>
  <si>
    <t>Previous year</t>
  </si>
  <si>
    <t xml:space="preserve">Inflows originating from other long-term financial investments </t>
  </si>
  <si>
    <t>Outflows originating from other long-term financial investments</t>
  </si>
  <si>
    <t>Inflows originating from other long-term and short-term liabilities</t>
  </si>
  <si>
    <t>Outflows originating from financial leasing</t>
  </si>
  <si>
    <t>GENERAL INFORMATION</t>
  </si>
  <si>
    <t>Table A</t>
  </si>
  <si>
    <t xml:space="preserve">Description </t>
  </si>
  <si>
    <t xml:space="preserve">Content </t>
  </si>
  <si>
    <t>Registration number issued by the registry of the Commission:</t>
  </si>
  <si>
    <t>1. INFORMATION ABOUT THE ISSUER</t>
  </si>
  <si>
    <t xml:space="preserve"> Full and short company name</t>
  </si>
  <si>
    <t>Bosnalijek, farmaceutska i hemijska industrija, dioničko društvo;
Bosnalijek d.d.</t>
  </si>
  <si>
    <t xml:space="preserve"> Full address (postal code, city, street and number)</t>
  </si>
  <si>
    <t>Jukićeva 53, 71000 Sarajevo</t>
  </si>
  <si>
    <t xml:space="preserve"> Telephone and fax</t>
  </si>
  <si>
    <t xml:space="preserve"> E-mail</t>
  </si>
  <si>
    <t>info@bosnalijek.ba</t>
  </si>
  <si>
    <t xml:space="preserve"> Web site</t>
  </si>
  <si>
    <t>www.bosnalijek.ba</t>
  </si>
  <si>
    <t xml:space="preserve"> Core business</t>
  </si>
  <si>
    <t>Production and sales of pharmaceutical products</t>
  </si>
  <si>
    <t xml:space="preserve"> Number of employees</t>
  </si>
  <si>
    <t xml:space="preserve"> Number of business units and representative offices</t>
  </si>
  <si>
    <t xml:space="preserve"> External auditor name and headquarters</t>
  </si>
  <si>
    <t xml:space="preserve"> Indication of whether the financial statements for the period are audited by external auditor</t>
  </si>
  <si>
    <t>2. SUPERVISORY BOARD AND MANAGEMENT BOARD</t>
  </si>
  <si>
    <t/>
  </si>
  <si>
    <t xml:space="preserve"> President and members of the Supervisory Board</t>
  </si>
  <si>
    <t xml:space="preserve"> Names and functions of Management Board</t>
  </si>
  <si>
    <t xml:space="preserve"> Number of shares which members of the supervisory and management board own and it's participation in the total amount of shares in the capital </t>
  </si>
  <si>
    <t>3. STOCK DATA AND SHAREHOLDERS</t>
  </si>
  <si>
    <t xml:space="preserve"> Total number of shareholders at the end of reporting period</t>
  </si>
  <si>
    <t xml:space="preserve"> Number of issued shares and the nominal price per share at the end of reporting period </t>
  </si>
  <si>
    <t xml:space="preserve"> Name of each person that owns more than 5% of shares with voting rights at the end of the reporting period </t>
  </si>
  <si>
    <t>4. INFORMATION ON LEGAL ENTITIES OWNED BY THE COMPANY</t>
  </si>
  <si>
    <t xml:space="preserve">Name of legal entity in which the company owns more than 10% of the shares at the end of the reporting period </t>
  </si>
  <si>
    <t>5. DATA ON GENERAL MEETING OF THE SHAREHOLDERS  DURING THE REPORTING PERIOD</t>
  </si>
  <si>
    <t xml:space="preserve"> Date and place</t>
  </si>
  <si>
    <t>Agenda</t>
  </si>
  <si>
    <t xml:space="preserve"> Important decisions made at the meeting</t>
  </si>
  <si>
    <t>6. SIGNIFICANT EVENTS DURING THE REPORTING PERIOD</t>
  </si>
  <si>
    <t xml:space="preserve"> Information on the securities and the use of capital obtained through th placement of securities in the reporting period;</t>
  </si>
  <si>
    <t xml:space="preserve"> Information on assets transactions in the extent greater than 10% of the total assets of the company</t>
  </si>
  <si>
    <t xml:space="preserve"> Information on the reduction or increase in assets by more than 10%  in comparison to the previous year report</t>
  </si>
  <si>
    <t xml:space="preserve"> Information on the reduction or increase in net profit or loss by more than 10% in comparison to the previous year report</t>
  </si>
  <si>
    <t xml:space="preserve">In Sarajevo on </t>
  </si>
  <si>
    <t>Report compiled by:</t>
  </si>
  <si>
    <t>OEI-PD form</t>
  </si>
  <si>
    <t>Table B</t>
  </si>
  <si>
    <t xml:space="preserve">Issuer's name: </t>
  </si>
  <si>
    <t>Bosnalijek d.d</t>
  </si>
  <si>
    <t xml:space="preserve">Headquarters: </t>
  </si>
  <si>
    <t xml:space="preserve">UIN: </t>
  </si>
  <si>
    <t xml:space="preserve">Registration number: </t>
  </si>
  <si>
    <t>PROFIT &amp; LOSS STATEMENT</t>
  </si>
  <si>
    <t xml:space="preserve">               - in BAM-</t>
  </si>
  <si>
    <t>Account group, account</t>
  </si>
  <si>
    <t>ITEM</t>
  </si>
  <si>
    <t>AOP</t>
  </si>
  <si>
    <t>mark</t>
  </si>
  <si>
    <t>Current</t>
  </si>
  <si>
    <t>Previous</t>
  </si>
  <si>
    <t>year</t>
  </si>
  <si>
    <t>I. PERIOD'S PROFIT OR LOSS</t>
  </si>
  <si>
    <t>OPERATING INCOME AND EXPENDITURE</t>
  </si>
  <si>
    <r>
      <t>Operating income</t>
    </r>
    <r>
      <rPr>
        <i/>
        <sz val="10"/>
        <rFont val="Times New Roman"/>
        <family val="1"/>
      </rPr>
      <t xml:space="preserve"> (202+206+210+211)</t>
    </r>
  </si>
  <si>
    <t>1. Income from merchandise sales  (203 to 205)</t>
  </si>
  <si>
    <t xml:space="preserve">    a) Income from the sales of goods to related legal entities </t>
  </si>
  <si>
    <t xml:space="preserve">    b) Income from the sales of goods on domestic market</t>
  </si>
  <si>
    <t xml:space="preserve">    c) Income from the sales of goods on foreign market</t>
  </si>
  <si>
    <t>2. Income from the sales of effects (207 to 209)</t>
  </si>
  <si>
    <t xml:space="preserve">    a) Income from the sales of effects to related legal entities </t>
  </si>
  <si>
    <t xml:space="preserve">    b) Income from the sales of effects on domestic market</t>
  </si>
  <si>
    <t xml:space="preserve">    c) Income from the sales of effects on foreign market</t>
  </si>
  <si>
    <t>3. Effects from activation or consumption of goods and effects</t>
  </si>
  <si>
    <t>4. Other operating income</t>
  </si>
  <si>
    <r>
      <t>Operating expenditures</t>
    </r>
    <r>
      <rPr>
        <i/>
        <sz val="10"/>
        <rFont val="Times New Roman"/>
        <family val="1"/>
      </rPr>
      <t xml:space="preserve"> (213+214+215+219+220+221+222-223+224)</t>
    </r>
  </si>
  <si>
    <t>1. Purchase value of sold goods</t>
  </si>
  <si>
    <t>2. Material expenses</t>
  </si>
  <si>
    <t>3. Costs of salaries and other personal income (216 to 218)</t>
  </si>
  <si>
    <t>520, 521</t>
  </si>
  <si>
    <t xml:space="preserve">    a) Costs of salaries and salary compensations to employees</t>
  </si>
  <si>
    <t>523, 524</t>
  </si>
  <si>
    <t xml:space="preserve">    b) Costs of other income, compensations and rights of employees</t>
  </si>
  <si>
    <t>527, 529</t>
  </si>
  <si>
    <t xml:space="preserve">    c) Costs of compensations to other physical entities </t>
  </si>
  <si>
    <t>4. Costs of manufacturing services</t>
  </si>
  <si>
    <t>540 do 542</t>
  </si>
  <si>
    <t>5. Depreciation</t>
  </si>
  <si>
    <t>543 do 549</t>
  </si>
  <si>
    <t>6. Reserving costs</t>
  </si>
  <si>
    <t>7. Non-material expenses</t>
  </si>
  <si>
    <t>incr.11 &amp; 12, or 595</t>
  </si>
  <si>
    <t>Increase in the value of output stock</t>
  </si>
  <si>
    <t>decr.11 &amp; 12, or 596</t>
  </si>
  <si>
    <t>Decrease in the value of output stock</t>
  </si>
  <si>
    <r>
      <t>Operating profit</t>
    </r>
    <r>
      <rPr>
        <i/>
        <sz val="10"/>
        <rFont val="Times New Roman"/>
        <family val="1"/>
      </rPr>
      <t>(201-212)</t>
    </r>
  </si>
  <si>
    <r>
      <t>Operating loss</t>
    </r>
    <r>
      <rPr>
        <i/>
        <sz val="10"/>
        <rFont val="Times New Roman"/>
        <family val="1"/>
      </rPr>
      <t xml:space="preserve"> (212-201)</t>
    </r>
  </si>
  <si>
    <t>FINANCIAL INCOME AND EXPENDITURE</t>
  </si>
  <si>
    <r>
      <t xml:space="preserve">Financial income </t>
    </r>
    <r>
      <rPr>
        <i/>
        <sz val="10"/>
        <rFont val="Times New Roman"/>
        <family val="1"/>
      </rPr>
      <t>(228 to 233)</t>
    </r>
  </si>
  <si>
    <t>1. Financial income from related legal entities</t>
  </si>
  <si>
    <t>2. Return interest</t>
  </si>
  <si>
    <t>3. Positive exchange rate differentials</t>
  </si>
  <si>
    <t>4. Income from currency clause effects</t>
  </si>
  <si>
    <t>5. Income from share in profit of mutual investments</t>
  </si>
  <si>
    <t>6. Other financial income</t>
  </si>
  <si>
    <r>
      <t xml:space="preserve">Financial expenditures </t>
    </r>
    <r>
      <rPr>
        <i/>
        <sz val="10"/>
        <rFont val="Times New Roman"/>
        <family val="1"/>
      </rPr>
      <t>(235 to 239)</t>
    </r>
  </si>
  <si>
    <t xml:space="preserve">1. Financial expenditures originating from relation with related legal entities </t>
  </si>
  <si>
    <t>2. Interest expenditures</t>
  </si>
  <si>
    <t>3. Negative rate of exchange differentials</t>
  </si>
  <si>
    <t>4. Expenditures based on currency clause</t>
  </si>
  <si>
    <t>5. Other financial expenditures</t>
  </si>
  <si>
    <r>
      <t>Financial profit</t>
    </r>
    <r>
      <rPr>
        <i/>
        <sz val="10"/>
        <rFont val="Times New Roman"/>
        <family val="1"/>
      </rPr>
      <t xml:space="preserve"> (227-234)</t>
    </r>
  </si>
  <si>
    <r>
      <t xml:space="preserve">Financial loss </t>
    </r>
    <r>
      <rPr>
        <i/>
        <sz val="10"/>
        <rFont val="Times New Roman"/>
        <family val="1"/>
      </rPr>
      <t>(234-227)</t>
    </r>
  </si>
  <si>
    <r>
      <t xml:space="preserve">Profit from regular activities </t>
    </r>
    <r>
      <rPr>
        <i/>
        <sz val="10"/>
        <rFont val="Times New Roman"/>
        <family val="1"/>
      </rPr>
      <t>(225-226+240-241) &gt; 0</t>
    </r>
  </si>
  <si>
    <r>
      <t>Loss from regular activities</t>
    </r>
    <r>
      <rPr>
        <i/>
        <sz val="10"/>
        <rFont val="Times New Roman"/>
        <family val="1"/>
      </rPr>
      <t xml:space="preserve"> (225-226+240-241) &lt; 0</t>
    </r>
  </si>
  <si>
    <t>OTHER INCOME AND EXPENDITURE</t>
  </si>
  <si>
    <t>67 without 673</t>
  </si>
  <si>
    <r>
      <t>Other income and profit</t>
    </r>
    <r>
      <rPr>
        <i/>
        <sz val="10"/>
        <rFont val="Times New Roman"/>
        <family val="1"/>
      </rPr>
      <t>, with the exception of those originating from fixed assets intended for sale and discontinued operations (245 to 253)</t>
    </r>
  </si>
  <si>
    <t xml:space="preserve">1. Income from adjustment of value of intangible assets </t>
  </si>
  <si>
    <t>2. Profits from the sale of investment real estate</t>
  </si>
  <si>
    <t>3. Profits from the sale of biological assets</t>
  </si>
  <si>
    <t>4. Profits from the sale of capital shares and securities</t>
  </si>
  <si>
    <t>5. Profits from the sale of material</t>
  </si>
  <si>
    <t>6. Surpluses</t>
  </si>
  <si>
    <t>7. Collected written-off receivables</t>
  </si>
  <si>
    <t>8. Income originating from contracted protection against risk</t>
  </si>
  <si>
    <t>9. Write-off of liabilities, canceled reserves and other income</t>
  </si>
  <si>
    <t>57 without 573</t>
  </si>
  <si>
    <r>
      <t xml:space="preserve">Other expenditures and losses, </t>
    </r>
    <r>
      <rPr>
        <i/>
        <sz val="10"/>
        <rFont val="Times New Roman"/>
        <family val="1"/>
      </rPr>
      <t xml:space="preserve">with the exception of those originating from fixed assets intended for sale and discontinued operations </t>
    </r>
    <r>
      <rPr>
        <i/>
        <sz val="10"/>
        <rFont val="Times New Roman"/>
        <family val="1"/>
      </rPr>
      <t>(255 to 263)</t>
    </r>
  </si>
  <si>
    <t>1. Losses originating from the sale and writing off of fixed assets</t>
  </si>
  <si>
    <t>2. Losses originating from the sale and writing off of investment real estate</t>
  </si>
  <si>
    <t>3. Losses originating from the sale and writing off of biological assets</t>
  </si>
  <si>
    <t>4. Losses from the sale of capital shares and securities</t>
  </si>
  <si>
    <t>5. Losses from the sale of material</t>
  </si>
  <si>
    <t>6. Deficits</t>
  </si>
  <si>
    <t>7. Income originating from protection against risk</t>
  </si>
  <si>
    <t>8. Expenditures originating from value correction and write-off of receivables</t>
  </si>
  <si>
    <t>9. Stock-related expenditures and losses and other expenditures</t>
  </si>
  <si>
    <r>
      <t xml:space="preserve">Profit originating from other income and expenditures </t>
    </r>
    <r>
      <rPr>
        <i/>
        <sz val="10"/>
        <rFont val="Times New Roman"/>
        <family val="1"/>
      </rPr>
      <t xml:space="preserve"> (244-254)</t>
    </r>
  </si>
  <si>
    <r>
      <t>Loss originating from other income and expenditures</t>
    </r>
    <r>
      <rPr>
        <i/>
        <sz val="10"/>
        <rFont val="Times New Roman"/>
        <family val="1"/>
      </rPr>
      <t>(254-244)</t>
    </r>
  </si>
  <si>
    <t>INCOME AND EXPENDITURE FROM ASSET VALUE ADJUSTMENT (with the exception of those originating from fixed assets intended for sale and assets from discontinued operations)</t>
  </si>
  <si>
    <t>68 without 688</t>
  </si>
  <si>
    <r>
      <t>Income originating from value adjustment</t>
    </r>
    <r>
      <rPr>
        <i/>
        <sz val="10"/>
        <rFont val="Times New Roman"/>
        <family val="1"/>
      </rPr>
      <t xml:space="preserve"> (267 to 275)</t>
    </r>
  </si>
  <si>
    <t xml:space="preserve">1. Income from intangible assets' value adjustment </t>
  </si>
  <si>
    <t>2. Income from tangible fixed assets' value adjustment</t>
  </si>
  <si>
    <t xml:space="preserve">3. Income from adjustment of value of investment real estate which is being depreciated </t>
  </si>
  <si>
    <t>4. Income from adjustment of value of biological assets which are being depreciated</t>
  </si>
  <si>
    <t>5. Income from adjustment of value of long-term financial investments and financial resources available for sale</t>
  </si>
  <si>
    <t>6. Income from stock value adjustment</t>
  </si>
  <si>
    <t>8. Income from capital value adjustment (negative goodwill)</t>
  </si>
  <si>
    <t xml:space="preserve">9. Income from adjustment of value of other assets </t>
  </si>
  <si>
    <t>58 without 588</t>
  </si>
  <si>
    <r>
      <t xml:space="preserve">Expenditures originating from value adjustment </t>
    </r>
    <r>
      <rPr>
        <i/>
        <sz val="10"/>
        <rFont val="Times New Roman"/>
        <family val="1"/>
      </rPr>
      <t>(277 to 284)</t>
    </r>
  </si>
  <si>
    <t>1. Decrease in value of intangible assets</t>
  </si>
  <si>
    <t>2. Decrease in value of tangible fixed assets</t>
  </si>
  <si>
    <t>3. Decrease in value of investment real estate  which is being depreciated</t>
  </si>
  <si>
    <t>4. Decrease in value of biological assets which are being depreciated</t>
  </si>
  <si>
    <t>5. Decrease in value of long-term financial investments and financial resources available for sale</t>
  </si>
  <si>
    <t>6. Decrease in stock value</t>
  </si>
  <si>
    <t xml:space="preserve">7. Decrease in value of short-term financial investments </t>
  </si>
  <si>
    <t>8. Decrease in value of other assets</t>
  </si>
  <si>
    <t>part 64</t>
  </si>
  <si>
    <r>
      <t xml:space="preserve">Increase in value of specific fixed asssets  </t>
    </r>
    <r>
      <rPr>
        <i/>
        <sz val="10"/>
        <rFont val="Times New Roman"/>
        <family val="1"/>
      </rPr>
      <t>(286 to 288)</t>
    </r>
  </si>
  <si>
    <t>Increase in value of investment real estate which is not being depreciated</t>
  </si>
  <si>
    <t>Increase in value of biological assets which are not being depreciated</t>
  </si>
  <si>
    <t xml:space="preserve">Increase in value of other fixed assets which are not being depreciated </t>
  </si>
  <si>
    <r>
      <t xml:space="preserve">Decrease in value of specific fixed assets </t>
    </r>
    <r>
      <rPr>
        <i/>
        <sz val="10"/>
        <rFont val="Times New Roman"/>
        <family val="1"/>
      </rPr>
      <t>(290 to 292)</t>
    </r>
  </si>
  <si>
    <t>Decrease in value of investment real estate which is not being depreciated</t>
  </si>
  <si>
    <t>Decrease in value of biological assets which are not being depreciated</t>
  </si>
  <si>
    <t>Decrease in value of other fixed assets which are not being depreciated</t>
  </si>
  <si>
    <r>
      <t xml:space="preserve">Profit originating from value adjustment </t>
    </r>
    <r>
      <rPr>
        <i/>
        <sz val="10"/>
        <rFont val="Times New Roman"/>
        <family val="1"/>
      </rPr>
      <t>(266-276+285-289) &gt; 0</t>
    </r>
  </si>
  <si>
    <r>
      <t xml:space="preserve">Loss originating from value adjustment </t>
    </r>
    <r>
      <rPr>
        <i/>
        <sz val="10"/>
        <rFont val="Times New Roman"/>
        <family val="1"/>
      </rPr>
      <t>(266-276+285-289) &lt; 0</t>
    </r>
  </si>
  <si>
    <t>690, 691</t>
  </si>
  <si>
    <t>Income originating from a change in accounting policies and correction of insignificant errors from previous periods</t>
  </si>
  <si>
    <t>590, 591</t>
  </si>
  <si>
    <t>Expenditures originating from a change in accounting policies and correction of insignificant errors from previous periods</t>
  </si>
  <si>
    <t>PROFIT OR LOSS FROM UNINTERRUPTED OPERATIONS</t>
  </si>
  <si>
    <t xml:space="preserve">Profit from uninterrupted operations before tax  </t>
  </si>
  <si>
    <t>(242-243+264-265+293-294+295-296) &gt; 0</t>
  </si>
  <si>
    <t xml:space="preserve">Loss from uninterrupted operations before tax </t>
  </si>
  <si>
    <t>(242-243+264-265+293-294+295-296) &lt; 0</t>
  </si>
  <si>
    <t>PROFIT TAX FROM UNINTERRUPTED OPERATIONS</t>
  </si>
  <si>
    <t>part 721</t>
  </si>
  <si>
    <t>Period's tax expenditures</t>
  </si>
  <si>
    <t>part 722</t>
  </si>
  <si>
    <t>Period's deferred tax expenditures</t>
  </si>
  <si>
    <t>Period's deferred tax income</t>
  </si>
  <si>
    <t>NET PROFIT OR LOSS FROM UNINTERRUPTED OPERATIONS</t>
  </si>
  <si>
    <r>
      <t xml:space="preserve">Net profit from uninterrupted operations </t>
    </r>
    <r>
      <rPr>
        <i/>
        <sz val="10"/>
        <rFont val="Times New Roman"/>
        <family val="1"/>
      </rPr>
      <t>(297-298-299-300+301) &gt; 0</t>
    </r>
  </si>
  <si>
    <r>
      <t xml:space="preserve">Net loss from uninterrupted operations </t>
    </r>
    <r>
      <rPr>
        <i/>
        <sz val="10"/>
        <rFont val="Times New Roman"/>
        <family val="1"/>
      </rPr>
      <t>(297-298-299-300+301) &lt; 0</t>
    </r>
  </si>
  <si>
    <t>PROFIT OR LOSS FROM INTERRUPTED OPERATIONS</t>
  </si>
  <si>
    <t>673 &amp; 688</t>
  </si>
  <si>
    <t>Income and profits originating from sales and adjustment of value of assets intended for sale and discontinued operations</t>
  </si>
  <si>
    <t>573 &amp; 588</t>
  </si>
  <si>
    <t>Expenditures and losses originating from sales and adjustment of value of assets intended for sale  and discontinued operations</t>
  </si>
  <si>
    <r>
      <t xml:space="preserve">Profit from discontinued operations </t>
    </r>
    <r>
      <rPr>
        <i/>
        <sz val="10"/>
        <rFont val="Times New Roman"/>
        <family val="1"/>
      </rPr>
      <t>(304-305)</t>
    </r>
  </si>
  <si>
    <r>
      <t xml:space="preserve">Loss from discontinued operations </t>
    </r>
    <r>
      <rPr>
        <i/>
        <sz val="10"/>
        <rFont val="Times New Roman"/>
        <family val="1"/>
      </rPr>
      <t>(305-304)</t>
    </r>
  </si>
  <si>
    <t>part 72</t>
  </si>
  <si>
    <t xml:space="preserve">Profit tax from discontinued operations </t>
  </si>
  <si>
    <r>
      <t xml:space="preserve">Net profit from discontinued operations </t>
    </r>
    <r>
      <rPr>
        <i/>
        <sz val="10"/>
        <rFont val="Times New Roman"/>
        <family val="1"/>
      </rPr>
      <t>(306-307-308) &gt; 0</t>
    </r>
  </si>
  <si>
    <r>
      <t xml:space="preserve">Net loss from discontinued operations </t>
    </r>
    <r>
      <rPr>
        <i/>
        <sz val="10"/>
        <rFont val="Times New Roman"/>
        <family val="1"/>
      </rPr>
      <t>(306-307-308) &lt; 0</t>
    </r>
  </si>
  <si>
    <t>PERIOD'S NET PROFIT OR LOSS</t>
  </si>
  <si>
    <r>
      <t>Period's net profit</t>
    </r>
    <r>
      <rPr>
        <i/>
        <sz val="10"/>
        <rFont val="Times New Roman"/>
        <family val="1"/>
      </rPr>
      <t xml:space="preserve"> (302-303+309-310) &gt; 0</t>
    </r>
  </si>
  <si>
    <r>
      <t>Period's net loss</t>
    </r>
    <r>
      <rPr>
        <i/>
        <sz val="10"/>
        <rFont val="Times New Roman"/>
        <family val="1"/>
      </rPr>
      <t xml:space="preserve"> (302-303+309-310) &lt; 0</t>
    </r>
  </si>
  <si>
    <t>Interim dividens and other profit allocations in the course of the period</t>
  </si>
  <si>
    <t>II. OTHER COMPREHENSIVE PROFIT OR LOSS</t>
  </si>
  <si>
    <t>PROFITS ESTABLISHED DIRECTLY IN CAPITAL (315 to 320)</t>
  </si>
  <si>
    <t>1. Profits from realization of fixed assets' revalorization reserves</t>
  </si>
  <si>
    <t>2. Profits from a change in fair value of financial assets available for sale</t>
  </si>
  <si>
    <t>3. Profits originating from translation of financial reports relating to foreign operations</t>
  </si>
  <si>
    <t xml:space="preserve">4. Actuary profits based on plans of defined income </t>
  </si>
  <si>
    <t xml:space="preserve">5. Profits originating from effective part of cash flow protection </t>
  </si>
  <si>
    <t>6. Other unrealized profits and profits established directly in capital</t>
  </si>
  <si>
    <t>LOSSES ESTABLISHED DIRECTLY IN CAPITAL (322 to 326)</t>
  </si>
  <si>
    <t>1. Losses from a change in fair value of financial assets available for sale</t>
  </si>
  <si>
    <t>2. Losses originating from translation of financial reports relating to foreign operations</t>
  </si>
  <si>
    <t>3. Actuary losses based on plans of defined income</t>
  </si>
  <si>
    <t xml:space="preserve">4. Losses originating from effective part of cash flow protection </t>
  </si>
  <si>
    <t>5. Other unrealized losses and losses established directly in capital</t>
  </si>
  <si>
    <r>
      <t xml:space="preserve">Other comprehensive profit before tax </t>
    </r>
    <r>
      <rPr>
        <i/>
        <sz val="10"/>
        <rFont val="Times New Roman"/>
        <family val="1"/>
      </rPr>
      <t xml:space="preserve"> (314-321)</t>
    </r>
  </si>
  <si>
    <r>
      <t>Other comprehensive loss before tax</t>
    </r>
    <r>
      <rPr>
        <i/>
        <sz val="10"/>
        <rFont val="Times New Roman"/>
        <family val="1"/>
      </rPr>
      <t xml:space="preserve"> (321-314)</t>
    </r>
  </si>
  <si>
    <t xml:space="preserve"> </t>
  </si>
  <si>
    <t>Deferred tax calculated on other comprehensive profit</t>
  </si>
  <si>
    <r>
      <t xml:space="preserve">Other net comprehensive profit  </t>
    </r>
    <r>
      <rPr>
        <i/>
        <sz val="10"/>
        <rFont val="Times New Roman"/>
        <family val="1"/>
      </rPr>
      <t>(327-328-329) &gt; 0</t>
    </r>
  </si>
  <si>
    <r>
      <t xml:space="preserve">Other net comprehensive loss </t>
    </r>
    <r>
      <rPr>
        <i/>
        <sz val="10"/>
        <rFont val="Times New Roman"/>
        <family val="1"/>
      </rPr>
      <t>(327-328-329) &lt; 0</t>
    </r>
  </si>
  <si>
    <r>
      <t xml:space="preserve">Period's total net comprehensive profit </t>
    </r>
    <r>
      <rPr>
        <i/>
        <sz val="10"/>
        <rFont val="Times New Roman"/>
        <family val="1"/>
      </rPr>
      <t>(311-312+330-331) &gt; 0</t>
    </r>
  </si>
  <si>
    <r>
      <t xml:space="preserve">Period's total net comprehensive loss  </t>
    </r>
    <r>
      <rPr>
        <i/>
        <sz val="10"/>
        <rFont val="Times New Roman"/>
        <family val="1"/>
      </rPr>
      <t>(311-312+330-331) &lt; 0</t>
    </r>
  </si>
  <si>
    <t>Period's net profit/loss according to ownership (311 or 312)</t>
  </si>
  <si>
    <t xml:space="preserve">    a) to owners of the parent entity</t>
  </si>
  <si>
    <t xml:space="preserve">    b) to owners of minor interests</t>
  </si>
  <si>
    <t>Total net comprehensive profit/loss according to ownership (332 or 333)</t>
  </si>
  <si>
    <t>Earning per share:</t>
  </si>
  <si>
    <t xml:space="preserve">    a) basic</t>
  </si>
  <si>
    <t xml:space="preserve">    b) diluted</t>
  </si>
  <si>
    <t>Average number of employees:</t>
  </si>
  <si>
    <t xml:space="preserve">    - based on work hours</t>
  </si>
  <si>
    <t xml:space="preserve">    - based on the situation at the end of each month</t>
  </si>
  <si>
    <t>L.S.</t>
  </si>
  <si>
    <t>BALANCE SHEET</t>
  </si>
  <si>
    <t xml:space="preserve"> - in  BAM</t>
  </si>
  <si>
    <t>Account group,  account</t>
  </si>
  <si>
    <t xml:space="preserve"> AOP mark</t>
  </si>
  <si>
    <t>Current's year AMOUNT</t>
  </si>
  <si>
    <t>AMOUNT (net)</t>
  </si>
  <si>
    <t>Gross</t>
  </si>
  <si>
    <t>Value correction</t>
  </si>
  <si>
    <t>NET (5 – 6)</t>
  </si>
  <si>
    <t>ASSETS</t>
  </si>
  <si>
    <r>
      <t>A) FIXED ASSETS AND LONG-TERM INVESTMENTS</t>
    </r>
    <r>
      <rPr>
        <i/>
        <sz val="10"/>
        <rFont val="Times New Roman"/>
        <family val="1"/>
      </rPr>
      <t>(002+008+014+015+020+021+030+033)</t>
    </r>
  </si>
  <si>
    <t>01</t>
  </si>
  <si>
    <r>
      <t xml:space="preserve">I. Intangible assets </t>
    </r>
    <r>
      <rPr>
        <i/>
        <sz val="10"/>
        <rFont val="Times New Roman"/>
        <family val="1"/>
      </rPr>
      <t>(003  to 007)</t>
    </r>
  </si>
  <si>
    <t>010</t>
  </si>
  <si>
    <t>1. Capitalized development expenses</t>
  </si>
  <si>
    <t>011</t>
  </si>
  <si>
    <t>2. Concessions, patents and other rights</t>
  </si>
  <si>
    <t>012</t>
  </si>
  <si>
    <t>3. Goodwill</t>
  </si>
  <si>
    <t>013, 014</t>
  </si>
  <si>
    <t>4. Other intangible assets</t>
  </si>
  <si>
    <t>015, 017</t>
  </si>
  <si>
    <t>5. Advances and intangible assets under preparation</t>
  </si>
  <si>
    <t>02</t>
  </si>
  <si>
    <r>
      <t xml:space="preserve">II. Real estate, facilities and equipment </t>
    </r>
    <r>
      <rPr>
        <i/>
        <sz val="10"/>
        <rFont val="Times New Roman"/>
        <family val="1"/>
      </rPr>
      <t>(009  to 013)</t>
    </r>
  </si>
  <si>
    <t>020</t>
  </si>
  <si>
    <t>1. Land</t>
  </si>
  <si>
    <t>021</t>
  </si>
  <si>
    <t>2. Buildings</t>
  </si>
  <si>
    <t>022 to 024</t>
  </si>
  <si>
    <t>3. Facilities and equipment</t>
  </si>
  <si>
    <t>026</t>
  </si>
  <si>
    <t>5. Residential buildings and apartments</t>
  </si>
  <si>
    <t>025, 027</t>
  </si>
  <si>
    <t>6. Advances and real estate, facilities and equipment under preparation</t>
  </si>
  <si>
    <t>03</t>
  </si>
  <si>
    <t>III. Investment real estate</t>
  </si>
  <si>
    <t>04</t>
  </si>
  <si>
    <r>
      <t xml:space="preserve">IV. Biological assets </t>
    </r>
    <r>
      <rPr>
        <i/>
        <sz val="10"/>
        <rFont val="Times New Roman"/>
        <family val="1"/>
      </rPr>
      <t>(016  to 019)</t>
    </r>
  </si>
  <si>
    <t>040</t>
  </si>
  <si>
    <t>1. Forests</t>
  </si>
  <si>
    <t>041</t>
  </si>
  <si>
    <t>2. Perennial plantations</t>
  </si>
  <si>
    <t>042</t>
  </si>
  <si>
    <t>3. Basic herd</t>
  </si>
  <si>
    <t>045, 047</t>
  </si>
  <si>
    <t>4. Advances and biological assets under preparation</t>
  </si>
  <si>
    <t>05</t>
  </si>
  <si>
    <t>V. Other (specific) tangible fixed assets</t>
  </si>
  <si>
    <t>06</t>
  </si>
  <si>
    <r>
      <t>VI.</t>
    </r>
    <r>
      <rPr>
        <i/>
        <sz val="10"/>
        <rFont val="Times New Roman"/>
        <family val="1"/>
      </rPr>
      <t xml:space="preserve"> </t>
    </r>
    <r>
      <rPr>
        <b/>
        <i/>
        <sz val="10"/>
        <rFont val="Times New Roman"/>
        <family val="1"/>
      </rPr>
      <t xml:space="preserve">Long-term financial investments </t>
    </r>
    <r>
      <rPr>
        <i/>
        <sz val="10"/>
        <rFont val="Times New Roman"/>
        <family val="1"/>
      </rPr>
      <t>(022 to 029)</t>
    </r>
  </si>
  <si>
    <t>060</t>
  </si>
  <si>
    <t>1. Share in capital of related legal entities</t>
  </si>
  <si>
    <t>061</t>
  </si>
  <si>
    <t>2. Share in capital of other legal entities</t>
  </si>
  <si>
    <t>062</t>
  </si>
  <si>
    <t>3. Long-term loans granted to related legal entities</t>
  </si>
  <si>
    <t>063</t>
  </si>
  <si>
    <t>4. Long-term loans granted in the country</t>
  </si>
  <si>
    <t>064</t>
  </si>
  <si>
    <t>5. Long-term loans granted abroad</t>
  </si>
  <si>
    <t>065</t>
  </si>
  <si>
    <t>6. Financial assets available for sale</t>
  </si>
  <si>
    <t>066</t>
  </si>
  <si>
    <t>7. Financial assets retained until due</t>
  </si>
  <si>
    <t>068</t>
  </si>
  <si>
    <t>8. Other long-term financial investments</t>
  </si>
  <si>
    <t>07</t>
  </si>
  <si>
    <r>
      <t>VII.</t>
    </r>
    <r>
      <rPr>
        <i/>
        <sz val="10"/>
        <rFont val="Times New Roman"/>
        <family val="1"/>
      </rPr>
      <t xml:space="preserve"> </t>
    </r>
    <r>
      <rPr>
        <b/>
        <i/>
        <sz val="10"/>
        <rFont val="Times New Roman"/>
        <family val="1"/>
      </rPr>
      <t xml:space="preserve">Other long-term receivables </t>
    </r>
    <r>
      <rPr>
        <i/>
        <sz val="10"/>
        <rFont val="Times New Roman"/>
        <family val="1"/>
      </rPr>
      <t>(031+032)</t>
    </r>
  </si>
  <si>
    <t>070</t>
  </si>
  <si>
    <t>1. Receivables from related legal entities</t>
  </si>
  <si>
    <t>071 to 078</t>
  </si>
  <si>
    <t>2. Other long-term receivables</t>
  </si>
  <si>
    <t>091, 098</t>
  </si>
  <si>
    <r>
      <t>VIII.</t>
    </r>
    <r>
      <rPr>
        <i/>
        <sz val="10"/>
        <rFont val="Times New Roman"/>
        <family val="1"/>
      </rPr>
      <t xml:space="preserve"> </t>
    </r>
    <r>
      <rPr>
        <b/>
        <i/>
        <sz val="10"/>
        <rFont val="Times New Roman"/>
        <family val="1"/>
      </rPr>
      <t>Long-term accruals</t>
    </r>
  </si>
  <si>
    <t>090</t>
  </si>
  <si>
    <t>B) DEFERRED TAX ASSETS</t>
  </si>
  <si>
    <r>
      <t xml:space="preserve">C) CURRENT ASSETS </t>
    </r>
    <r>
      <rPr>
        <i/>
        <sz val="10"/>
        <rFont val="Times New Roman"/>
        <family val="1"/>
      </rPr>
      <t xml:space="preserve"> (036+043)</t>
    </r>
  </si>
  <si>
    <t>10 to 15</t>
  </si>
  <si>
    <r>
      <t xml:space="preserve">I. Stocks and assets intended for sale </t>
    </r>
    <r>
      <rPr>
        <i/>
        <sz val="10"/>
        <rFont val="Times New Roman"/>
        <family val="1"/>
      </rPr>
      <t>(037 to 042)</t>
    </r>
  </si>
  <si>
    <t>1. Raw materials, material, spare parts and small inventory</t>
  </si>
  <si>
    <t>2. Ongoing production, semi-products and  uncompleted services</t>
  </si>
  <si>
    <t>3. Finished products</t>
  </si>
  <si>
    <t>4. Goods</t>
  </si>
  <si>
    <t>5. Fixed assets intended for sale and discontinued operations</t>
  </si>
  <si>
    <t>6. Given advances</t>
  </si>
  <si>
    <r>
      <t xml:space="preserve">II. Cash, short-term receivables and short-term investments </t>
    </r>
    <r>
      <rPr>
        <i/>
        <sz val="10"/>
        <rFont val="Times New Roman"/>
        <family val="1"/>
      </rPr>
      <t>(044+047+053+061+062)</t>
    </r>
  </si>
  <si>
    <t>1. Cash and cash equivalents (045+046)</t>
  </si>
  <si>
    <t>20 without 207</t>
  </si>
  <si>
    <t xml:space="preserve">    a) Cash</t>
  </si>
  <si>
    <t xml:space="preserve">    b) Cash equivalents</t>
  </si>
  <si>
    <t>21, 22, 23</t>
  </si>
  <si>
    <t>2. Short-term receivables (048  to 052)</t>
  </si>
  <si>
    <t xml:space="preserve">    a) Buyers-related legal entities</t>
  </si>
  <si>
    <t xml:space="preserve">    b) Buyers in the country</t>
  </si>
  <si>
    <t xml:space="preserve">    c) Buyers abroad</t>
  </si>
  <si>
    <t xml:space="preserve">    d) Receivables from specific operations</t>
  </si>
  <si>
    <t xml:space="preserve">    e) Other short-term receivables</t>
  </si>
  <si>
    <t>3. Short-term financial investments (054  to 060)</t>
  </si>
  <si>
    <t xml:space="preserve">    a) Short-term loans granted to related legal entities</t>
  </si>
  <si>
    <t xml:space="preserve">    b) Short-term loans granted in the country</t>
  </si>
  <si>
    <t xml:space="preserve">    c) Short-term loans granted abroad</t>
  </si>
  <si>
    <t>243, 244</t>
  </si>
  <si>
    <t xml:space="preserve">    d) Short-term share of long-term investments</t>
  </si>
  <si>
    <t xml:space="preserve">    e) Financial assets intended for trade</t>
  </si>
  <si>
    <t xml:space="preserve">    f) Other financial assets based on fair value</t>
  </si>
  <si>
    <t xml:space="preserve">    g) Other short-term investments</t>
  </si>
  <si>
    <t>4. VAT-based receivables</t>
  </si>
  <si>
    <t>28 without 288</t>
  </si>
  <si>
    <t>5. Prepayments and accrued income</t>
  </si>
  <si>
    <t>D) DEFERRED TAX ASSETS</t>
  </si>
  <si>
    <t>E) LOSS ABOVE THE VALUE OF CAPITAL</t>
  </si>
  <si>
    <r>
      <t>BUSINESS ASSETS</t>
    </r>
    <r>
      <rPr>
        <i/>
        <sz val="10"/>
        <rFont val="Times New Roman"/>
        <family val="1"/>
      </rPr>
      <t xml:space="preserve"> (001+034+035+063+064)</t>
    </r>
  </si>
  <si>
    <t>Off-balance sheet assets</t>
  </si>
  <si>
    <t>Total assets (065+066)</t>
  </si>
  <si>
    <t>LIABILITIES</t>
  </si>
  <si>
    <r>
      <t xml:space="preserve">A) CAPITAL  </t>
    </r>
    <r>
      <rPr>
        <i/>
        <sz val="10"/>
        <rFont val="Times New Roman"/>
        <family val="1"/>
      </rPr>
      <t>(102-109+110+111+114+115-116+117-122-127)</t>
    </r>
  </si>
  <si>
    <r>
      <t xml:space="preserve">I. Original capital </t>
    </r>
    <r>
      <rPr>
        <i/>
        <sz val="10"/>
        <rFont val="Times New Roman"/>
        <family val="1"/>
      </rPr>
      <t>(103  to 108)</t>
    </r>
  </si>
  <si>
    <t>1. Equity capital</t>
  </si>
  <si>
    <t>2. Shares of limited liability company's members</t>
  </si>
  <si>
    <t>3. Cooperative shares</t>
  </si>
  <si>
    <t>4. Deposits</t>
  </si>
  <si>
    <t>5. State capital</t>
  </si>
  <si>
    <t>6. Other original capital</t>
  </si>
  <si>
    <t>II.  Subscribed unpaid capital</t>
  </si>
  <si>
    <t>III. Issue premium</t>
  </si>
  <si>
    <r>
      <t xml:space="preserve">IV. Reserves </t>
    </r>
    <r>
      <rPr>
        <i/>
        <sz val="10"/>
        <rFont val="Times New Roman"/>
        <family val="1"/>
      </rPr>
      <t>(112+113)</t>
    </r>
  </si>
  <si>
    <t>1. Legal reserves</t>
  </si>
  <si>
    <t>2. Statutory and other reserves</t>
  </si>
  <si>
    <t>part 33</t>
  </si>
  <si>
    <t>V. Revalorization reserves</t>
  </si>
  <si>
    <t>VI. Unrealized profits</t>
  </si>
  <si>
    <t>VII. Unrealized losses</t>
  </si>
  <si>
    <r>
      <t xml:space="preserve">VIII. Unallocated profit </t>
    </r>
    <r>
      <rPr>
        <i/>
        <sz val="10"/>
        <rFont val="Times New Roman"/>
        <family val="1"/>
      </rPr>
      <t>(118  to 121)</t>
    </r>
  </si>
  <si>
    <t>1. Unallocated profit from previous years</t>
  </si>
  <si>
    <t>2. Unallocated profit of the reporting year</t>
  </si>
  <si>
    <t>3. Unallocated excess income from previous years</t>
  </si>
  <si>
    <t>4. Unallocated excess income of the reporting year</t>
  </si>
  <si>
    <r>
      <t xml:space="preserve">IX. Loss up to the amount of capital  </t>
    </r>
    <r>
      <rPr>
        <i/>
        <sz val="10"/>
        <rFont val="Times New Roman"/>
        <family val="1"/>
      </rPr>
      <t>(123 to 126)</t>
    </r>
  </si>
  <si>
    <t>1. Loss from previous years</t>
  </si>
  <si>
    <t>2. Loss of the reporting year</t>
  </si>
  <si>
    <t>3. Uncovered excess expenditure from previous years</t>
  </si>
  <si>
    <t>4. Uncovered excess expenditure of the reporting year</t>
  </si>
  <si>
    <t>X. Own stocks and shares purchased</t>
  </si>
  <si>
    <t>part 40</t>
  </si>
  <si>
    <r>
      <t xml:space="preserve">B) LONG-TERM RESERVES </t>
    </r>
    <r>
      <rPr>
        <i/>
        <sz val="10"/>
        <rFont val="Times New Roman"/>
        <family val="1"/>
      </rPr>
      <t>(129+130)</t>
    </r>
  </si>
  <si>
    <t>1. Long-term reserves for costs and risks</t>
  </si>
  <si>
    <t>2. Long-term accruals</t>
  </si>
  <si>
    <r>
      <t xml:space="preserve">C) LONG-TERM LIABILITIES  </t>
    </r>
    <r>
      <rPr>
        <i/>
        <sz val="10"/>
        <rFont val="Times New Roman"/>
        <family val="1"/>
      </rPr>
      <t>(132 to 138)</t>
    </r>
  </si>
  <si>
    <t>1. Liabilities that can be coverted into capital</t>
  </si>
  <si>
    <t>2. Liabilities toward related legal entities</t>
  </si>
  <si>
    <t>3. Liabilities based on long-term securities</t>
  </si>
  <si>
    <t>413, 414</t>
  </si>
  <si>
    <t>4. Long-term loans</t>
  </si>
  <si>
    <t>415, 416</t>
  </si>
  <si>
    <t>5. Long-term liabilities based on financial leasing</t>
  </si>
  <si>
    <t>6. Fair value-based long-term liabilities through profit and loss account</t>
  </si>
  <si>
    <t>7. Other long-term liabilities</t>
  </si>
  <si>
    <t>D) DEFERRED TAX LIABILITIES</t>
  </si>
  <si>
    <r>
      <t xml:space="preserve">E) SHORT-TERM LIABILITIES </t>
    </r>
    <r>
      <rPr>
        <i/>
        <sz val="10"/>
        <rFont val="Times New Roman"/>
        <family val="1"/>
      </rPr>
      <t>(141+149+155+156+160+161+162+163)</t>
    </r>
  </si>
  <si>
    <r>
      <t xml:space="preserve">I. Short-term financial liabilities </t>
    </r>
    <r>
      <rPr>
        <i/>
        <sz val="10"/>
        <rFont val="Times New Roman"/>
        <family val="1"/>
      </rPr>
      <t>(142 to 148)</t>
    </r>
  </si>
  <si>
    <t>1. Liabilities toward related legal entities</t>
  </si>
  <si>
    <t>2. Liabilities based on short-term securities</t>
  </si>
  <si>
    <t>3. Short-term loans taken in the country</t>
  </si>
  <si>
    <t>4. Short-term loans taken abroad</t>
  </si>
  <si>
    <t>424, 425</t>
  </si>
  <si>
    <t>5. Short-term portion of long-term liabilities</t>
  </si>
  <si>
    <t>6. Fair value-based short-term liabilities through profit and loss account</t>
  </si>
  <si>
    <t>7. Other short-term financial liabilities</t>
  </si>
  <si>
    <r>
      <t xml:space="preserve">II. Liabilities from operations  </t>
    </r>
    <r>
      <rPr>
        <i/>
        <sz val="10"/>
        <rFont val="Times New Roman"/>
        <family val="1"/>
      </rPr>
      <t>(150 to 154)</t>
    </r>
  </si>
  <si>
    <t xml:space="preserve">1. Received advances and deposits </t>
  </si>
  <si>
    <t>2. Suppliers-related legal entities</t>
  </si>
  <si>
    <t>3. Suppliers in the country</t>
  </si>
  <si>
    <t>4. Suppliers abroad</t>
  </si>
  <si>
    <t>5. Other liabilities originating from operations</t>
  </si>
  <si>
    <t>III. Liabilities originating from specific activities</t>
  </si>
  <si>
    <r>
      <t xml:space="preserve">IV. Liabilities based on salaries, compensations and other income of the employees </t>
    </r>
    <r>
      <rPr>
        <i/>
        <sz val="10"/>
        <rFont val="Times New Roman"/>
        <family val="1"/>
      </rPr>
      <t>(157 to 159)</t>
    </r>
  </si>
  <si>
    <t>450 to 452</t>
  </si>
  <si>
    <t>1. Liabilities based on salaries and salary compensations</t>
  </si>
  <si>
    <t>453 to 455</t>
  </si>
  <si>
    <t>2. Liabilities based on salary compensations which are being refunded</t>
  </si>
  <si>
    <t>456 to 458</t>
  </si>
  <si>
    <t>3. Liabilities originating from other income of the employees</t>
  </si>
  <si>
    <t>V. Other liabilities</t>
  </si>
  <si>
    <t>VI. VAT-based liabilities</t>
  </si>
  <si>
    <t>48 without 481</t>
  </si>
  <si>
    <t>VII. Liabilities for other taxes and duties</t>
  </si>
  <si>
    <t>VIII. Profit tax-based liabilities</t>
  </si>
  <si>
    <t>49 without 495</t>
  </si>
  <si>
    <t>F) ACCRUALS AND DEFERRED INCOME</t>
  </si>
  <si>
    <t>G) DEFERRED TAX LIABILITIES</t>
  </si>
  <si>
    <r>
      <t xml:space="preserve">BUSINESS LIABILITIES </t>
    </r>
    <r>
      <rPr>
        <i/>
        <sz val="10"/>
        <rFont val="Times New Roman"/>
        <family val="1"/>
      </rPr>
      <t>(101+128+131+139+140+164+165)</t>
    </r>
  </si>
  <si>
    <t>Off-balance sheet liabilities</t>
  </si>
  <si>
    <t>Total liabilities (166+167)</t>
  </si>
  <si>
    <t xml:space="preserve"> OEI-PD form</t>
  </si>
  <si>
    <t>Table F</t>
  </si>
  <si>
    <t>REPORT ON CHANGES IN CAPITAL</t>
  </si>
  <si>
    <t>in BAM</t>
  </si>
  <si>
    <t>TYPE OF CAPITAL CHANGE</t>
  </si>
  <si>
    <t>AOP mark</t>
  </si>
  <si>
    <t xml:space="preserve">CAPITAL SHARE BELONGING TO OWNERS OF PARENT LEGAL ENTITY </t>
  </si>
  <si>
    <t>MINORITY INTEREST</t>
  </si>
  <si>
    <t>TOTAL CAPITAL (9+10)</t>
  </si>
  <si>
    <t>Equity capital and shares in limited liability company</t>
  </si>
  <si>
    <t>Revalorization reserves              (MRS 16 MRS 21 &amp; MRS 38)</t>
  </si>
  <si>
    <t xml:space="preserve">Unrealized profit/loss originating from financial assets available for sale </t>
  </si>
  <si>
    <t>Other reserves (issue premium, legal and statutory reserves, cash flow protection)</t>
  </si>
  <si>
    <t>Accumulated unallocated profit / uncovered loss</t>
  </si>
  <si>
    <t>TOTAL (3+4±5±6±7+8)</t>
  </si>
  <si>
    <t>(MRS 16, MRS 21 i MRS 38)</t>
  </si>
  <si>
    <t>(3+4±5±6±7)</t>
  </si>
  <si>
    <t xml:space="preserve">2. Effects of changes in accounting policies </t>
  </si>
  <si>
    <t>3. Effects of error corrections</t>
  </si>
  <si>
    <t>5. Effects of  tangible and intangible assets' revalorization</t>
  </si>
  <si>
    <t>6. Unrealized profit/loss originating from financial assets available for sale</t>
  </si>
  <si>
    <t>7. Exchange rate differentials resulting from converting financial reports into another presentation currency</t>
  </si>
  <si>
    <t>8. Period's net profit/loss represented on the balance sheet</t>
  </si>
  <si>
    <t>9. Period's net profit/loss directly incorporated in the capital</t>
  </si>
  <si>
    <t>10. Disclosed dividends and other forms of profit allocation and loss coverage</t>
  </si>
  <si>
    <t>11. Equity capital issue and other forms of original capital increase or decrease</t>
  </si>
  <si>
    <t xml:space="preserve">13. Effects of changes in accounting policies </t>
  </si>
  <si>
    <t>14. Effects of error corrections</t>
  </si>
  <si>
    <t>16. Effects of revalorization of tangible and intangible assets</t>
  </si>
  <si>
    <t>17. Unrealized profit/loss originating from financial assets available for sale</t>
  </si>
  <si>
    <t>18. Exchange rate differentials resulting from converting financial reports into another presentation currency</t>
  </si>
  <si>
    <t>19. Period's net profit/loss represented on the balance sheet</t>
  </si>
  <si>
    <t>20. Period's net profit/loss directly incorporated in the capital</t>
  </si>
  <si>
    <t>21. Disclosed dividends and other forms of profit allocation and loss coverage</t>
  </si>
  <si>
    <t>22. Equity capital issue and other forms of original capital increase or decrease</t>
  </si>
  <si>
    <t>(915±916±917±918±919±920-921+922)</t>
  </si>
  <si>
    <t>Issuer: Bosnalijek d.d.</t>
  </si>
  <si>
    <t>Management notes and comments which are essential for better and clearer understanding of data presented in Tables A, B, C and D of Form OEI-PD</t>
  </si>
  <si>
    <t xml:space="preserve">Position on which comment or note reffers </t>
  </si>
  <si>
    <t>Comment or note</t>
  </si>
  <si>
    <t>Members of Audit board</t>
  </si>
  <si>
    <t>21.20</t>
  </si>
  <si>
    <t>Table C</t>
  </si>
  <si>
    <t>Table G</t>
  </si>
  <si>
    <t>Table D</t>
  </si>
  <si>
    <t>CASH FLOW REPORT</t>
  </si>
  <si>
    <t>INDIRECT METHOD</t>
  </si>
  <si>
    <t>Ordinal number</t>
  </si>
  <si>
    <t>DESCRIPTION</t>
  </si>
  <si>
    <t>Mark(+,-)</t>
  </si>
  <si>
    <t xml:space="preserve">A. OPERATING CASH FLOWS </t>
  </si>
  <si>
    <t xml:space="preserve">Period's net profit (loss) </t>
  </si>
  <si>
    <t>Adjustment for:</t>
  </si>
  <si>
    <t>Depreciation/intangible assets' adjustment value</t>
  </si>
  <si>
    <t>+</t>
  </si>
  <si>
    <t>Losses (profit) from alienation of intangible assets</t>
  </si>
  <si>
    <t>+(-)</t>
  </si>
  <si>
    <t>Depreciation/tangible assets' adjustment value</t>
  </si>
  <si>
    <t>Losses (profit) from alienation of tangible assets</t>
  </si>
  <si>
    <t>Adjustments based on long-term financial assets</t>
  </si>
  <si>
    <t>7.</t>
  </si>
  <si>
    <t>Unrealized expenditures (income) originating from exchange rate differentials</t>
  </si>
  <si>
    <t>8.</t>
  </si>
  <si>
    <t>Other adjustments for non-cash items and cash flows relating to investment and financial activities</t>
  </si>
  <si>
    <t>9.</t>
  </si>
  <si>
    <r>
      <t xml:space="preserve">Total </t>
    </r>
    <r>
      <rPr>
        <i/>
        <sz val="10"/>
        <rFont val="Times New Roman"/>
        <family val="1"/>
      </rPr>
      <t>(2 to 8)</t>
    </r>
  </si>
  <si>
    <t>10.</t>
  </si>
  <si>
    <t xml:space="preserve">Stock decrease (increase) </t>
  </si>
  <si>
    <t>11.</t>
  </si>
  <si>
    <t>Decrease (increase) in receivables from sale</t>
  </si>
  <si>
    <t>12.</t>
  </si>
  <si>
    <t>Decrease (increase) in other receivables</t>
  </si>
  <si>
    <t>13.</t>
  </si>
  <si>
    <t xml:space="preserve">Decrease (increase) in prepayments and accrued income </t>
  </si>
  <si>
    <t>14.</t>
  </si>
  <si>
    <t>Increase (decrease) in liabilities toward suppliers</t>
  </si>
  <si>
    <t>15.</t>
  </si>
  <si>
    <t>Increase (decrease) in other liabilities</t>
  </si>
  <si>
    <t>16.</t>
  </si>
  <si>
    <t>Increase (decrease) in accruals and deferred income</t>
  </si>
  <si>
    <t>17.</t>
  </si>
  <si>
    <r>
      <t xml:space="preserve">Total </t>
    </r>
    <r>
      <rPr>
        <i/>
        <sz val="10"/>
        <rFont val="Times New Roman"/>
        <family val="1"/>
      </rPr>
      <t>(10 to 16)</t>
    </r>
  </si>
  <si>
    <t>18.</t>
  </si>
  <si>
    <r>
      <t xml:space="preserve">Operating net cash flow </t>
    </r>
    <r>
      <rPr>
        <i/>
        <sz val="10"/>
        <rFont val="Times New Roman"/>
        <family val="1"/>
      </rPr>
      <t>(1+9+17)</t>
    </r>
  </si>
  <si>
    <t xml:space="preserve">B. INVESTMENT CASH FLOWS </t>
  </si>
  <si>
    <t>19.</t>
  </si>
  <si>
    <r>
      <t xml:space="preserve">Investment cash inflows  </t>
    </r>
    <r>
      <rPr>
        <i/>
        <sz val="10"/>
        <rFont val="Times New Roman"/>
        <family val="1"/>
      </rPr>
      <t>(20 to 25)</t>
    </r>
  </si>
  <si>
    <t>20.</t>
  </si>
  <si>
    <t>Inflows originating from short-term financial investments</t>
  </si>
  <si>
    <t>21.</t>
  </si>
  <si>
    <t xml:space="preserve">Inflows originating from stock and share sale </t>
  </si>
  <si>
    <t>22.</t>
  </si>
  <si>
    <t xml:space="preserve">Inflows originating from fixed assets' sale </t>
  </si>
  <si>
    <t>23.</t>
  </si>
  <si>
    <t>Interest-based inflows</t>
  </si>
  <si>
    <t>24.</t>
  </si>
  <si>
    <t xml:space="preserve">Inflows originating from dividends and share in profit </t>
  </si>
  <si>
    <t>25.</t>
  </si>
  <si>
    <t>26.</t>
  </si>
  <si>
    <r>
      <t xml:space="preserve">Investment cash outflows  </t>
    </r>
    <r>
      <rPr>
        <i/>
        <sz val="10"/>
        <rFont val="Times New Roman"/>
        <family val="1"/>
      </rPr>
      <t>(27 to 30)</t>
    </r>
  </si>
  <si>
    <t>27.</t>
  </si>
  <si>
    <t>Outflows originating from short-term financial investments</t>
  </si>
  <si>
    <t>-</t>
  </si>
  <si>
    <t>28.</t>
  </si>
  <si>
    <t>Outflows originating from stock and share purchase</t>
  </si>
  <si>
    <t>29.</t>
  </si>
  <si>
    <t xml:space="preserve">Outflows originating from fixed assets' purchase </t>
  </si>
  <si>
    <t>30.</t>
  </si>
  <si>
    <r>
      <t xml:space="preserve">Net cash inflow from investment activities </t>
    </r>
    <r>
      <rPr>
        <i/>
        <sz val="10"/>
        <rFont val="Times New Roman"/>
        <family val="1"/>
      </rPr>
      <t>(19-26)</t>
    </r>
  </si>
  <si>
    <t>32.</t>
  </si>
  <si>
    <r>
      <t xml:space="preserve">Net cash outflow from investment activities  </t>
    </r>
    <r>
      <rPr>
        <i/>
        <sz val="10"/>
        <rFont val="Times New Roman"/>
        <family val="1"/>
      </rPr>
      <t>(26-19)</t>
    </r>
  </si>
  <si>
    <t xml:space="preserve">C. FINANCIAL CASH FLOWS </t>
  </si>
  <si>
    <t>33.</t>
  </si>
  <si>
    <r>
      <t xml:space="preserve">Financial cash inflows </t>
    </r>
    <r>
      <rPr>
        <i/>
        <sz val="10"/>
        <rFont val="Times New Roman"/>
        <family val="1"/>
      </rPr>
      <t>(34 to 37)</t>
    </r>
  </si>
  <si>
    <t>34.</t>
  </si>
  <si>
    <t>Inflows originating from original capital increase</t>
  </si>
  <si>
    <t>35.</t>
  </si>
  <si>
    <t xml:space="preserve">Inflows originating from long-term loans </t>
  </si>
  <si>
    <t>36.</t>
  </si>
  <si>
    <t xml:space="preserve">Inflows originating from short-term loans </t>
  </si>
  <si>
    <t>37.</t>
  </si>
  <si>
    <t>38.</t>
  </si>
  <si>
    <r>
      <t xml:space="preserve">Financial cash outflows </t>
    </r>
    <r>
      <rPr>
        <i/>
        <sz val="10"/>
        <rFont val="Times New Roman"/>
        <family val="1"/>
      </rPr>
      <t>(39 to 44)</t>
    </r>
  </si>
  <si>
    <t>39.</t>
  </si>
  <si>
    <t>Outflows originating from the repurchase of own stock and shares</t>
  </si>
  <si>
    <t>40.</t>
  </si>
  <si>
    <t xml:space="preserve">Outflows originating from long-term loans </t>
  </si>
  <si>
    <t>41.</t>
  </si>
  <si>
    <t xml:space="preserve">Outflows originating from short-term loans </t>
  </si>
  <si>
    <t>42.</t>
  </si>
  <si>
    <t>43.</t>
  </si>
  <si>
    <t>Outflows originating from paid out dividends</t>
  </si>
  <si>
    <t>44.</t>
  </si>
  <si>
    <t>Outflows originating from other long-term and short-term laibilities</t>
  </si>
  <si>
    <t>45.</t>
  </si>
  <si>
    <r>
      <t xml:space="preserve">Net cash inflow from financial activities </t>
    </r>
    <r>
      <rPr>
        <i/>
        <sz val="10"/>
        <rFont val="Times New Roman"/>
        <family val="1"/>
      </rPr>
      <t>(33-38)</t>
    </r>
  </si>
  <si>
    <t>46.</t>
  </si>
  <si>
    <r>
      <t xml:space="preserve">Net cash outflow from financial activities </t>
    </r>
    <r>
      <rPr>
        <i/>
        <sz val="10"/>
        <rFont val="Times New Roman"/>
        <family val="1"/>
      </rPr>
      <t>(38-33)</t>
    </r>
  </si>
  <si>
    <t>47.</t>
  </si>
  <si>
    <t>D. TOTAL CASH INFLOWS (18+31+45)</t>
  </si>
  <si>
    <t>48.</t>
  </si>
  <si>
    <t>E. TOTAL CASH OUTFLOWS (18+32+46)</t>
  </si>
  <si>
    <t>49.</t>
  </si>
  <si>
    <t>F. NET CASH INFLOW (47-48)</t>
  </si>
  <si>
    <t>50.</t>
  </si>
  <si>
    <t>G. NET CASH OUTFLOW (48-47)</t>
  </si>
  <si>
    <t>51.</t>
  </si>
  <si>
    <t>H. Cash at the beginning of reporting period</t>
  </si>
  <si>
    <t>52.</t>
  </si>
  <si>
    <t>I. Positive exchange rate differentials based on cash conversion</t>
  </si>
  <si>
    <t>53.</t>
  </si>
  <si>
    <t>J. Negative rate of exchange differentials based on cash conversion</t>
  </si>
  <si>
    <t>54.</t>
  </si>
  <si>
    <t>K. Cash at the end of reporting period (51+49-50+52-53)</t>
  </si>
  <si>
    <t>No</t>
  </si>
  <si>
    <t>tel: +387 33 254 401
 fax: +387 33 664 971</t>
  </si>
  <si>
    <t>Podaci o isplaćenoj dividendi i kamatama od vrijednosnih papira</t>
  </si>
  <si>
    <t>Nedim Uzunović</t>
  </si>
  <si>
    <t>Acting Director of Issuer:</t>
  </si>
  <si>
    <t>Deloitte d.o.o., Sarajevo</t>
  </si>
  <si>
    <t xml:space="preserve"> CEO</t>
  </si>
  <si>
    <t>CEO</t>
  </si>
  <si>
    <t>2 branches in BiH,
 4 companies abroad, 
9 missions abroad</t>
  </si>
  <si>
    <t>Aida Špirtović-Bakalović</t>
  </si>
  <si>
    <t xml:space="preserve">Iznos tekuće godina </t>
  </si>
  <si>
    <t xml:space="preserve">Iznos predhodne godine </t>
  </si>
  <si>
    <t xml:space="preserve">                -  </t>
  </si>
  <si>
    <t xml:space="preserve">                   -  </t>
  </si>
  <si>
    <t xml:space="preserve">Edin Dizdar  - president;
Bernadin Alagić - member;
Mirna Sijerčić - member;
Vedad Tuzović - member.                                                                                              Nedim Rizvanović - member;                                                  </t>
  </si>
  <si>
    <t>Haris Jahić                                                                                                                                  Belma Ahmagić                                                                      Edis Boloban</t>
  </si>
  <si>
    <t xml:space="preserve">Nedim Uzunović - CEO;                                                                                                                                                                                                                                                                      Adnan Hadžić -  Director of Finance;                         Mirela Spahić - Director of Operations                                                                                                                                                                          </t>
  </si>
  <si>
    <t>Number of shares: 8.596.256 ordinary shares and 
441.431 shares to employees; Nominal value: 10,00 BAM</t>
  </si>
  <si>
    <t>1. Situation on 31.12.2017</t>
  </si>
  <si>
    <t>4. Rerepresented situation on  31. 12. 2017. or on 01.01.2018.  (901±902±903)</t>
  </si>
  <si>
    <r>
      <t xml:space="preserve">12. Situation on 31. 12. 2018. </t>
    </r>
    <r>
      <rPr>
        <i/>
        <sz val="10"/>
        <rFont val="Times New Roman"/>
        <family val="1"/>
      </rPr>
      <t>(904±905±906±907±908±909-910+911)</t>
    </r>
  </si>
  <si>
    <t>15. Rerepresented situation on 31. 12. 2018. or on 01.01.2019.</t>
  </si>
  <si>
    <t>- Business entity Bosnalijek Ltd. Beograd 100%                   - Bosnalijek Ltd. Moskva  100%                                          - BL Pharma Deutschland GmbH 100%                                                               - Bosnalijek Ltd. Croatia 100%                                                 - Bosnalijek DOOEL Skopje 100%                                             - Pharmamed Ltd. 30%                                                                 - Brench office  Croatia                                                               - Brench office Montenegro                                                        -  Brench office Serbia                                                                 - Brench office Russia                                                                  -  Brench office Moldova                                                             - Brench office FYR Macedonia                                                    - Brench office Kosovo                                                                 - Brench office Albania                                                                - Brench office Ukraine</t>
  </si>
  <si>
    <t>1. Decision on the election of the working bodies of the Assembly 2. Decision on the adoption of the Annual Report for 2018 3. The decision on the distribution of profit and payment of dividends 4. The decision on the election of external auditor for 2019 5. The decision on the trust of the members of the Supervisory Board</t>
  </si>
  <si>
    <t>Sarajevo, Jukićeva 53, 01.08.2019.</t>
  </si>
  <si>
    <t>23. Situation as of 30.09.2019</t>
  </si>
  <si>
    <t xml:space="preserve">Supervisory board: Edin Dizdar - President 3.690 (at the beginning of period) and 0 (at the end of period)                                                                                                                     
    Bernadin Alagić - member 0 and 0; 
             Mirna Sijerčić - member 1.845 and 1.845;                                                      Vedad Tuzović - member 1000 and 1000;                                                                                   Nedim Rizvanović - member 0 and 0;
Menagement board: Nedim Uzunović - CEO 43.450 and 43.450;                                                                                 - Adnan Hadžić - Executive director for finance 23.000 and 23.000;                                                                            Mirela Spahić -  Executive Director of Operations 19.000 and 19.000                                                                                                                                                                                                     </t>
  </si>
  <si>
    <t>In Sarajevo on 28.02.2020</t>
  </si>
  <si>
    <t>from 01.01. to 31.12.2019.</t>
  </si>
  <si>
    <t>from 01.01. to 31.12.2019</t>
  </si>
  <si>
    <t>on 31.12.2019</t>
  </si>
  <si>
    <t>for the period from 01.01.to 31.12.2019</t>
  </si>
  <si>
    <t>for the period ending on 31.12.2019.</t>
  </si>
  <si>
    <t xml:space="preserve">  Dividends paid in the period from 01.01. until 31.12.2019 In the amount of 3.966.659,87 BAM</t>
  </si>
  <si>
    <t xml:space="preserve">                                                                                                                           KBC Euro Credit Capital (MLT) - 23,67%                     HADEN S.A  (LUX) – 15,95%                                      Raiffeisen bank JSC BiH - 11,33%
 The Economic and Social Development Fund (LIBYA) - 7,60% </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</si>
</sst>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0\ &quot;KM&quot;;\-#,##0\ &quot;KM&quot;"/>
    <numFmt numFmtId="167" formatCode="#,##0\ &quot;KM&quot;;[Red]\-#,##0\ &quot;KM&quot;"/>
    <numFmt numFmtId="168" formatCode="#,##0.00\ &quot;KM&quot;;\-#,##0.00\ &quot;KM&quot;"/>
    <numFmt numFmtId="169" formatCode="#,##0.00\ &quot;KM&quot;;[Red]\-#,##0.00\ &quot;KM&quot;"/>
    <numFmt numFmtId="170" formatCode="_-* #,##0\ &quot;KM&quot;_-;\-* #,##0\ &quot;KM&quot;_-;_-* &quot;-&quot;\ &quot;KM&quot;_-;_-@_-"/>
    <numFmt numFmtId="171" formatCode="_-* #,##0\ _K_M_-;\-* #,##0\ _K_M_-;_-* &quot;-&quot;\ _K_M_-;_-@_-"/>
    <numFmt numFmtId="172" formatCode="_-* #,##0.00\ &quot;KM&quot;_-;\-* #,##0.00\ &quot;KM&quot;_-;_-* &quot;-&quot;??\ &quot;KM&quot;_-;_-@_-"/>
    <numFmt numFmtId="173" formatCode="_-* #,##0.00\ _K_M_-;\-* #,##0.00\ _K_M_-;_-* &quot;-&quot;??\ _K_M_-;_-@_-"/>
    <numFmt numFmtId="174" formatCode="#,##0\ _k_n"/>
    <numFmt numFmtId="175" formatCode="_(* #,##0.00_);_(* \(#,##0\);_(* &quot;-&quot;??_);_(@_)"/>
    <numFmt numFmtId="176" formatCode="_(* #,##0_);_(* \(#,##0\);_(* &quot;-&quot;??_);_(@_)"/>
    <numFmt numFmtId="177" formatCode="&quot;Yes&quot;;&quot;Yes&quot;;&quot;No&quot;"/>
    <numFmt numFmtId="178" formatCode="&quot;True&quot;;&quot;True&quot;;&quot;False&quot;"/>
    <numFmt numFmtId="179" formatCode="&quot;On&quot;;&quot;On&quot;;&quot;Off&quot;"/>
    <numFmt numFmtId="180" formatCode="[$€-2]\ #,##0.00_);[Red]\([$€-2]\ #,##0.00\)"/>
  </numFmts>
  <fonts count="51">
    <font>
      <sz val="10"/>
      <name val="CRO_Dutch"/>
      <family val="0"/>
    </font>
    <font>
      <sz val="11"/>
      <color indexed="8"/>
      <name val="Calibri"/>
      <family val="2"/>
    </font>
    <font>
      <i/>
      <sz val="10"/>
      <name val="Times New Roman"/>
      <family val="1"/>
    </font>
    <font>
      <sz val="10"/>
      <name val="Arial"/>
      <family val="2"/>
    </font>
    <font>
      <b/>
      <i/>
      <sz val="10"/>
      <name val="Times New Roman"/>
      <family val="1"/>
    </font>
    <font>
      <sz val="11"/>
      <name val="Times New Roman CE"/>
      <family val="1"/>
    </font>
    <font>
      <sz val="10"/>
      <name val="Times New Roman"/>
      <family val="1"/>
    </font>
    <font>
      <b/>
      <sz val="10"/>
      <name val="Times New Roman"/>
      <family val="1"/>
    </font>
    <font>
      <i/>
      <sz val="10"/>
      <name val="CRO_Dutch"/>
      <family val="0"/>
    </font>
    <font>
      <b/>
      <i/>
      <sz val="10"/>
      <name val="CRO_Dutch"/>
      <family val="0"/>
    </font>
    <font>
      <b/>
      <sz val="10"/>
      <name val="CRO_Dutch"/>
      <family val="0"/>
    </font>
    <font>
      <i/>
      <sz val="10.5"/>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CRO_Dutch"/>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CRO_Dutch"/>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63"/>
      <name val="Inherit"/>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CRO_Dutch"/>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CRO_Dutch"/>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212121"/>
      <name val="Inherit"/>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theme="0"/>
        <bgColor indexed="64"/>
      </patternFill>
    </fill>
    <fill>
      <patternFill patternType="solid">
        <fgColor indexed="43"/>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hair"/>
      <bottom style="hair"/>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border>
    <border>
      <left style="thin"/>
      <right/>
      <top/>
      <bottom/>
    </border>
    <border>
      <left/>
      <right/>
      <top style="thin"/>
      <bottom/>
    </border>
    <border>
      <left style="thin"/>
      <right/>
      <top/>
      <bottom style="thin"/>
    </border>
    <border>
      <left/>
      <right/>
      <top/>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bottom/>
    </border>
    <border>
      <left/>
      <right style="thin"/>
      <top/>
      <bottom style="thin"/>
    </border>
    <border>
      <left/>
      <right/>
      <top/>
      <bottom style="hair"/>
    </border>
    <border>
      <left style="thin"/>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left/>
      <right/>
      <top/>
      <bottom style="dotted"/>
    </border>
    <border>
      <left style="thin"/>
      <right>
        <color indexed="63"/>
      </right>
      <top style="dotted"/>
      <bottom style="dotted"/>
    </border>
    <border>
      <left>
        <color indexed="63"/>
      </left>
      <right style="thin"/>
      <top style="dotted"/>
      <bottom style="dotted"/>
    </border>
    <border>
      <left style="thin"/>
      <right/>
      <top style="double"/>
      <bottom style="hair"/>
    </border>
    <border>
      <left/>
      <right/>
      <top style="double"/>
      <bottom style="hair"/>
    </border>
    <border>
      <left/>
      <right style="thin"/>
      <top style="double"/>
      <bottom style="hair"/>
    </border>
    <border>
      <left style="thin"/>
      <right/>
      <top style="thin"/>
      <bottom style="double"/>
    </border>
    <border>
      <left/>
      <right/>
      <top style="thin"/>
      <bottom style="double"/>
    </border>
    <border>
      <left/>
      <right style="thin"/>
      <top style="thin"/>
      <bottom style="double"/>
    </border>
    <border>
      <left/>
      <right style="thin"/>
      <top style="thin"/>
      <bottom/>
    </border>
    <border>
      <left/>
      <right style="thin"/>
      <top/>
      <bottom/>
    </border>
    <border>
      <left style="thin"/>
      <right style="thin"/>
      <top style="thin"/>
      <bottom style="double"/>
    </border>
    <border>
      <left/>
      <right/>
      <top style="double"/>
      <bottom/>
    </border>
    <border>
      <left style="thin"/>
      <right style="thin"/>
      <top style="double"/>
      <bottom style="double"/>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5" fillId="31" borderId="6" applyFill="0" applyAlignment="0">
      <protection/>
    </xf>
    <xf numFmtId="0" fontId="44" fillId="0" borderId="7" applyNumberFormat="0" applyFill="0" applyAlignment="0" applyProtection="0"/>
    <xf numFmtId="0" fontId="45" fillId="32" borderId="0" applyNumberFormat="0" applyBorder="0" applyAlignment="0" applyProtection="0"/>
    <xf numFmtId="0" fontId="3" fillId="0" borderId="0">
      <alignment/>
      <protection/>
    </xf>
    <xf numFmtId="0" fontId="3" fillId="0" borderId="0">
      <alignment/>
      <protection/>
    </xf>
    <xf numFmtId="0" fontId="0" fillId="33" borderId="8" applyNumberFormat="0" applyFont="0" applyAlignment="0" applyProtection="0"/>
    <xf numFmtId="0" fontId="46" fillId="27" borderId="9"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10" applyNumberFormat="0" applyFill="0" applyAlignment="0" applyProtection="0"/>
    <xf numFmtId="0" fontId="49" fillId="0" borderId="0" applyNumberFormat="0" applyFill="0" applyBorder="0" applyAlignment="0" applyProtection="0"/>
  </cellStyleXfs>
  <cellXfs count="325">
    <xf numFmtId="0" fontId="0" fillId="0" borderId="0" xfId="0" applyAlignment="1">
      <alignment/>
    </xf>
    <xf numFmtId="0" fontId="2" fillId="0" borderId="0" xfId="0" applyFont="1" applyAlignment="1">
      <alignment/>
    </xf>
    <xf numFmtId="0" fontId="4" fillId="0" borderId="11" xfId="58" applyFont="1" applyFill="1" applyBorder="1" applyAlignment="1">
      <alignment horizontal="right"/>
      <protection/>
    </xf>
    <xf numFmtId="0" fontId="4" fillId="0" borderId="12" xfId="58" applyFont="1" applyFill="1" applyBorder="1" applyAlignment="1">
      <alignment horizontal="right"/>
      <protection/>
    </xf>
    <xf numFmtId="0" fontId="2" fillId="0" borderId="0" xfId="0" applyFont="1" applyBorder="1" applyAlignment="1">
      <alignment/>
    </xf>
    <xf numFmtId="0" fontId="2" fillId="0" borderId="0" xfId="0" applyFont="1" applyBorder="1" applyAlignment="1">
      <alignment/>
    </xf>
    <xf numFmtId="0" fontId="2" fillId="0" borderId="0" xfId="0" applyFont="1" applyAlignment="1">
      <alignment horizontal="right"/>
    </xf>
    <xf numFmtId="0" fontId="4" fillId="0" borderId="11" xfId="0" applyFont="1" applyBorder="1" applyAlignment="1">
      <alignment horizontal="center" vertical="top" wrapText="1"/>
    </xf>
    <xf numFmtId="0" fontId="4" fillId="0" borderId="11" xfId="0" applyFont="1" applyBorder="1" applyAlignment="1">
      <alignment vertical="top" wrapText="1"/>
    </xf>
    <xf numFmtId="0" fontId="2" fillId="0" borderId="11" xfId="0" applyFont="1" applyBorder="1" applyAlignment="1">
      <alignment vertical="top" wrapText="1"/>
    </xf>
    <xf numFmtId="0" fontId="2" fillId="0" borderId="0" xfId="0" applyFont="1" applyFill="1" applyBorder="1" applyAlignment="1">
      <alignment vertical="top" wrapText="1"/>
    </xf>
    <xf numFmtId="0" fontId="2" fillId="0" borderId="11" xfId="0" applyFont="1" applyBorder="1" applyAlignment="1">
      <alignment horizontal="center" vertical="top" wrapText="1"/>
    </xf>
    <xf numFmtId="0" fontId="6" fillId="0" borderId="0" xfId="59" applyFont="1" applyBorder="1" applyAlignment="1">
      <alignment vertical="center"/>
      <protection/>
    </xf>
    <xf numFmtId="0" fontId="6" fillId="0" borderId="0" xfId="59" applyFont="1" applyAlignment="1">
      <alignment horizontal="left" vertical="center"/>
      <protection/>
    </xf>
    <xf numFmtId="0" fontId="7" fillId="0" borderId="0" xfId="0" applyFont="1" applyAlignment="1">
      <alignment horizontal="left" vertical="center"/>
    </xf>
    <xf numFmtId="0" fontId="7" fillId="0" borderId="0" xfId="59" applyFont="1" applyAlignment="1">
      <alignment horizontal="left" vertical="center"/>
      <protection/>
    </xf>
    <xf numFmtId="0" fontId="4" fillId="0" borderId="0" xfId="59" applyFont="1" applyAlignment="1">
      <alignment horizontal="left" vertical="center"/>
      <protection/>
    </xf>
    <xf numFmtId="0" fontId="7" fillId="0" borderId="0" xfId="0" applyNumberFormat="1" applyFont="1" applyAlignment="1">
      <alignment horizontal="right" vertical="center"/>
    </xf>
    <xf numFmtId="0" fontId="6" fillId="0" borderId="0" xfId="0" applyNumberFormat="1" applyFont="1" applyAlignment="1">
      <alignment horizontal="left" vertical="center"/>
    </xf>
    <xf numFmtId="0" fontId="6" fillId="0" borderId="0" xfId="0" applyNumberFormat="1" applyFont="1" applyBorder="1" applyAlignment="1" applyProtection="1">
      <alignment horizontal="left" vertical="center"/>
      <protection locked="0"/>
    </xf>
    <xf numFmtId="0" fontId="2" fillId="0" borderId="0" xfId="58" applyFont="1" applyBorder="1">
      <alignment/>
      <protection/>
    </xf>
    <xf numFmtId="0" fontId="4" fillId="0" borderId="0" xfId="58" applyFont="1" applyFill="1" applyAlignment="1">
      <alignment horizontal="right"/>
      <protection/>
    </xf>
    <xf numFmtId="0" fontId="4" fillId="0" borderId="0" xfId="58" applyFont="1" applyBorder="1" applyAlignment="1">
      <alignment horizontal="center"/>
      <protection/>
    </xf>
    <xf numFmtId="0" fontId="4" fillId="0" borderId="0" xfId="0" applyFont="1" applyAlignment="1">
      <alignment/>
    </xf>
    <xf numFmtId="0" fontId="2" fillId="34" borderId="11" xfId="0" applyFont="1" applyFill="1" applyBorder="1" applyAlignment="1">
      <alignment/>
    </xf>
    <xf numFmtId="0" fontId="2" fillId="0" borderId="0" xfId="0" applyFont="1" applyBorder="1" applyAlignment="1">
      <alignment horizontal="center"/>
    </xf>
    <xf numFmtId="0" fontId="2" fillId="0" borderId="0" xfId="0" applyFont="1" applyAlignment="1">
      <alignment/>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0" fontId="4" fillId="0" borderId="15" xfId="0" applyFont="1" applyBorder="1" applyAlignment="1">
      <alignment horizontal="center" vertical="top" wrapText="1"/>
    </xf>
    <xf numFmtId="0" fontId="4" fillId="0" borderId="12" xfId="0" applyFont="1" applyBorder="1" applyAlignment="1">
      <alignment horizontal="center" vertical="top" wrapText="1"/>
    </xf>
    <xf numFmtId="0" fontId="4" fillId="0" borderId="16" xfId="0" applyFont="1" applyBorder="1" applyAlignment="1">
      <alignment horizontal="center" vertical="top" wrapText="1"/>
    </xf>
    <xf numFmtId="0" fontId="4" fillId="0" borderId="17" xfId="0" applyFont="1" applyBorder="1" applyAlignment="1">
      <alignment horizontal="center" vertical="top" wrapText="1"/>
    </xf>
    <xf numFmtId="0" fontId="4" fillId="0" borderId="18" xfId="0" applyFont="1" applyBorder="1" applyAlignment="1">
      <alignment horizontal="center" vertical="top" wrapText="1"/>
    </xf>
    <xf numFmtId="0" fontId="2" fillId="0" borderId="18" xfId="0" applyFont="1" applyBorder="1" applyAlignment="1">
      <alignment horizontal="center" vertical="top" wrapText="1"/>
    </xf>
    <xf numFmtId="0" fontId="2" fillId="0" borderId="11" xfId="0" applyFont="1" applyBorder="1" applyAlignment="1">
      <alignment horizontal="right" vertical="top" wrapText="1"/>
    </xf>
    <xf numFmtId="0" fontId="2" fillId="0" borderId="19" xfId="0" applyFont="1" applyBorder="1" applyAlignment="1">
      <alignment horizontal="center" vertical="top" wrapText="1"/>
    </xf>
    <xf numFmtId="0" fontId="2" fillId="0" borderId="20" xfId="0" applyFont="1" applyBorder="1" applyAlignment="1">
      <alignment horizontal="center" vertical="top" wrapText="1"/>
    </xf>
    <xf numFmtId="0" fontId="2" fillId="0" borderId="21" xfId="0" applyFont="1" applyBorder="1" applyAlignment="1">
      <alignment horizontal="center" vertical="top" wrapText="1"/>
    </xf>
    <xf numFmtId="0" fontId="2" fillId="0" borderId="21" xfId="0" applyFont="1" applyBorder="1" applyAlignment="1">
      <alignment vertical="top" wrapText="1"/>
    </xf>
    <xf numFmtId="0" fontId="2" fillId="0" borderId="20" xfId="0" applyFont="1" applyBorder="1" applyAlignment="1">
      <alignment vertical="top" wrapText="1"/>
    </xf>
    <xf numFmtId="0" fontId="2" fillId="0" borderId="0" xfId="0" applyFont="1" applyAlignment="1">
      <alignment horizontal="center"/>
    </xf>
    <xf numFmtId="0" fontId="4" fillId="31" borderId="12" xfId="0" applyFont="1" applyFill="1" applyBorder="1" applyAlignment="1">
      <alignment horizontal="center" vertical="top" wrapText="1"/>
    </xf>
    <xf numFmtId="0" fontId="4" fillId="31" borderId="22" xfId="0" applyFont="1" applyFill="1" applyBorder="1" applyAlignment="1">
      <alignment horizontal="center" vertical="top" wrapText="1"/>
    </xf>
    <xf numFmtId="0" fontId="4" fillId="31" borderId="18" xfId="0" applyFont="1" applyFill="1" applyBorder="1" applyAlignment="1">
      <alignment vertical="top" wrapText="1"/>
    </xf>
    <xf numFmtId="0" fontId="4" fillId="0" borderId="23" xfId="0" applyFont="1" applyBorder="1" applyAlignment="1">
      <alignment horizontal="center" vertical="top" wrapText="1"/>
    </xf>
    <xf numFmtId="0" fontId="4" fillId="0" borderId="18" xfId="0" applyFont="1" applyBorder="1" applyAlignment="1">
      <alignment horizontal="center" vertical="top" wrapText="1"/>
    </xf>
    <xf numFmtId="0" fontId="4" fillId="0" borderId="18" xfId="0" applyFont="1" applyBorder="1" applyAlignment="1">
      <alignment vertical="top" wrapText="1"/>
    </xf>
    <xf numFmtId="0" fontId="4" fillId="0" borderId="11" xfId="0" applyFont="1" applyBorder="1" applyAlignment="1">
      <alignment horizontal="left" vertical="top" wrapText="1"/>
    </xf>
    <xf numFmtId="49" fontId="2" fillId="0" borderId="11" xfId="0" applyNumberFormat="1" applyFont="1" applyBorder="1" applyAlignment="1">
      <alignment horizontal="center" vertical="top" wrapText="1"/>
    </xf>
    <xf numFmtId="0" fontId="2" fillId="0" borderId="11" xfId="0" applyFont="1" applyBorder="1" applyAlignment="1">
      <alignment horizontal="left" vertical="top" wrapText="1"/>
    </xf>
    <xf numFmtId="4" fontId="2" fillId="0" borderId="20" xfId="0" applyNumberFormat="1" applyFont="1" applyBorder="1" applyAlignment="1">
      <alignment horizontal="right" vertical="center" wrapText="1"/>
    </xf>
    <xf numFmtId="0" fontId="2" fillId="0" borderId="19" xfId="0" applyFont="1" applyFill="1" applyBorder="1" applyAlignment="1">
      <alignment horizontal="center" vertical="top" wrapText="1"/>
    </xf>
    <xf numFmtId="0" fontId="2" fillId="0" borderId="20" xfId="0" applyFont="1" applyFill="1" applyBorder="1" applyAlignment="1">
      <alignment horizontal="center" vertical="top" wrapText="1"/>
    </xf>
    <xf numFmtId="0" fontId="2" fillId="0" borderId="21" xfId="0" applyFont="1" applyFill="1" applyBorder="1" applyAlignment="1">
      <alignment horizontal="center" vertical="top" wrapText="1"/>
    </xf>
    <xf numFmtId="0" fontId="4" fillId="0" borderId="0" xfId="58" applyFont="1" applyFill="1" applyBorder="1" applyAlignment="1">
      <alignment horizontal="right"/>
      <protection/>
    </xf>
    <xf numFmtId="0" fontId="2" fillId="0" borderId="11" xfId="0" applyFont="1" applyBorder="1" applyAlignment="1">
      <alignment/>
    </xf>
    <xf numFmtId="0" fontId="4" fillId="0" borderId="11" xfId="0" applyFont="1" applyBorder="1" applyAlignment="1">
      <alignment horizontal="center" vertical="center" textRotation="90" wrapText="1"/>
    </xf>
    <xf numFmtId="0" fontId="4" fillId="0" borderId="11" xfId="0" applyFont="1" applyBorder="1" applyAlignment="1">
      <alignment horizontal="center" vertical="top" textRotation="90" wrapText="1"/>
    </xf>
    <xf numFmtId="0" fontId="4" fillId="0" borderId="11" xfId="0" applyFont="1" applyBorder="1" applyAlignment="1">
      <alignment vertical="top" textRotation="90" wrapText="1"/>
    </xf>
    <xf numFmtId="0" fontId="6" fillId="0" borderId="0" xfId="59" applyFont="1" applyAlignment="1">
      <alignment horizontal="left" vertical="center" wrapText="1"/>
      <protection/>
    </xf>
    <xf numFmtId="0" fontId="7" fillId="0" borderId="0" xfId="0" applyFont="1" applyAlignment="1">
      <alignment horizontal="left" vertical="center" wrapText="1"/>
    </xf>
    <xf numFmtId="0" fontId="7" fillId="0" borderId="0" xfId="59" applyFont="1" applyAlignment="1">
      <alignment horizontal="left" vertical="center" wrapText="1"/>
      <protection/>
    </xf>
    <xf numFmtId="0" fontId="7" fillId="0" borderId="0" xfId="0" applyNumberFormat="1" applyFont="1" applyBorder="1" applyAlignment="1">
      <alignment vertical="center"/>
    </xf>
    <xf numFmtId="0" fontId="6" fillId="0" borderId="0" xfId="59" applyFont="1" applyBorder="1" applyAlignment="1">
      <alignment horizontal="left" vertical="center"/>
      <protection/>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0" xfId="0" applyFont="1" applyAlignment="1">
      <alignment horizontal="center" vertical="center"/>
    </xf>
    <xf numFmtId="49" fontId="2" fillId="0" borderId="0" xfId="0" applyNumberFormat="1" applyFont="1" applyAlignment="1">
      <alignment horizontal="center"/>
    </xf>
    <xf numFmtId="0" fontId="2" fillId="0" borderId="11" xfId="0" applyFont="1" applyBorder="1" applyAlignment="1">
      <alignment horizontal="justify" vertical="top" wrapText="1"/>
    </xf>
    <xf numFmtId="0" fontId="4" fillId="0" borderId="0" xfId="0" applyFont="1" applyFill="1" applyBorder="1" applyAlignment="1">
      <alignment horizontal="center" vertical="top" wrapText="1"/>
    </xf>
    <xf numFmtId="0" fontId="2" fillId="0" borderId="0" xfId="0" applyFont="1" applyAlignment="1">
      <alignment horizontal="center" vertical="center"/>
    </xf>
    <xf numFmtId="0" fontId="2" fillId="0" borderId="11" xfId="0" applyFont="1" applyBorder="1" applyAlignment="1">
      <alignment horizontal="left" vertical="center" wrapText="1"/>
    </xf>
    <xf numFmtId="14" fontId="2" fillId="0" borderId="0" xfId="0" applyNumberFormat="1" applyFont="1" applyAlignment="1">
      <alignment horizontal="left"/>
    </xf>
    <xf numFmtId="4" fontId="2" fillId="0" borderId="0" xfId="0" applyNumberFormat="1" applyFont="1" applyAlignment="1">
      <alignment/>
    </xf>
    <xf numFmtId="174" fontId="4" fillId="0" borderId="11" xfId="0" applyNumberFormat="1" applyFont="1" applyBorder="1" applyAlignment="1">
      <alignment horizontal="right" vertical="top" wrapText="1"/>
    </xf>
    <xf numFmtId="174" fontId="2" fillId="0" borderId="11" xfId="0" applyNumberFormat="1" applyFont="1" applyBorder="1" applyAlignment="1">
      <alignment horizontal="right" vertical="top" wrapText="1"/>
    </xf>
    <xf numFmtId="174" fontId="2" fillId="0" borderId="11" xfId="0" applyNumberFormat="1" applyFont="1" applyBorder="1" applyAlignment="1">
      <alignment horizontal="right" vertical="top" wrapText="1"/>
    </xf>
    <xf numFmtId="0" fontId="2" fillId="0" borderId="0" xfId="0" applyFont="1" applyAlignment="1">
      <alignment vertical="center"/>
    </xf>
    <xf numFmtId="0" fontId="2" fillId="0" borderId="0" xfId="0" applyFont="1" applyBorder="1" applyAlignment="1">
      <alignment horizontal="right" vertical="top" wrapText="1"/>
    </xf>
    <xf numFmtId="3" fontId="2" fillId="0" borderId="0" xfId="0" applyNumberFormat="1" applyFont="1" applyBorder="1" applyAlignment="1">
      <alignment horizontal="right" vertical="top" wrapText="1"/>
    </xf>
    <xf numFmtId="3" fontId="2" fillId="0" borderId="11" xfId="0" applyNumberFormat="1" applyFont="1" applyBorder="1" applyAlignment="1">
      <alignment vertical="top" wrapText="1"/>
    </xf>
    <xf numFmtId="176" fontId="2" fillId="35" borderId="11" xfId="0" applyNumberFormat="1" applyFont="1" applyFill="1" applyBorder="1" applyAlignment="1">
      <alignment horizontal="right" vertical="top" wrapText="1"/>
    </xf>
    <xf numFmtId="3" fontId="4" fillId="0" borderId="11" xfId="0" applyNumberFormat="1" applyFont="1" applyBorder="1" applyAlignment="1">
      <alignment horizontal="right" vertical="top" wrapText="1"/>
    </xf>
    <xf numFmtId="3" fontId="2" fillId="0" borderId="11" xfId="0" applyNumberFormat="1" applyFont="1" applyBorder="1" applyAlignment="1">
      <alignment horizontal="right" vertical="top" wrapText="1"/>
    </xf>
    <xf numFmtId="176" fontId="4" fillId="0" borderId="11" xfId="0" applyNumberFormat="1" applyFont="1" applyBorder="1" applyAlignment="1">
      <alignment horizontal="right"/>
    </xf>
    <xf numFmtId="176" fontId="2" fillId="0" borderId="11" xfId="0" applyNumberFormat="1" applyFont="1" applyBorder="1" applyAlignment="1">
      <alignment horizontal="right"/>
    </xf>
    <xf numFmtId="0" fontId="4" fillId="0" borderId="11" xfId="0" applyFont="1" applyBorder="1" applyAlignment="1">
      <alignment horizontal="right" vertical="top" wrapText="1"/>
    </xf>
    <xf numFmtId="176" fontId="2" fillId="0" borderId="0" xfId="0" applyNumberFormat="1" applyFont="1" applyBorder="1" applyAlignment="1">
      <alignment vertical="top" wrapText="1"/>
    </xf>
    <xf numFmtId="176" fontId="2" fillId="0" borderId="11" xfId="0" applyNumberFormat="1" applyFont="1" applyBorder="1" applyAlignment="1">
      <alignment horizontal="right" vertical="top" wrapText="1"/>
    </xf>
    <xf numFmtId="174" fontId="4" fillId="0" borderId="11" xfId="0" applyNumberFormat="1" applyFont="1" applyBorder="1" applyAlignment="1">
      <alignment horizontal="center"/>
    </xf>
    <xf numFmtId="3" fontId="4" fillId="0" borderId="11" xfId="0" applyNumberFormat="1" applyFont="1" applyBorder="1" applyAlignment="1">
      <alignment vertical="top" wrapText="1"/>
    </xf>
    <xf numFmtId="3" fontId="2" fillId="0" borderId="18" xfId="0" applyNumberFormat="1" applyFont="1" applyBorder="1" applyAlignment="1">
      <alignment vertical="top" wrapText="1"/>
    </xf>
    <xf numFmtId="3" fontId="2" fillId="0" borderId="18" xfId="0" applyNumberFormat="1" applyFont="1" applyBorder="1" applyAlignment="1">
      <alignment horizontal="center" vertical="top" wrapText="1"/>
    </xf>
    <xf numFmtId="174" fontId="2" fillId="0" borderId="0" xfId="0" applyNumberFormat="1" applyFont="1" applyAlignment="1">
      <alignment/>
    </xf>
    <xf numFmtId="176" fontId="2" fillId="0" borderId="0" xfId="0" applyNumberFormat="1" applyFont="1" applyAlignment="1">
      <alignment/>
    </xf>
    <xf numFmtId="14" fontId="7" fillId="0" borderId="0" xfId="0" applyNumberFormat="1" applyFont="1" applyBorder="1" applyAlignment="1">
      <alignment horizontal="center" vertical="center"/>
    </xf>
    <xf numFmtId="0" fontId="6" fillId="0" borderId="0" xfId="0" applyNumberFormat="1" applyFont="1" applyBorder="1" applyAlignment="1">
      <alignment horizontal="left" vertical="center"/>
    </xf>
    <xf numFmtId="3" fontId="2" fillId="0" borderId="0" xfId="0" applyNumberFormat="1" applyFont="1" applyAlignment="1">
      <alignment/>
    </xf>
    <xf numFmtId="3" fontId="2" fillId="0" borderId="11" xfId="0" applyNumberFormat="1" applyFont="1" applyBorder="1" applyAlignment="1">
      <alignment horizontal="right" vertical="top" wrapText="1"/>
    </xf>
    <xf numFmtId="176" fontId="6" fillId="0" borderId="11" xfId="42" applyNumberFormat="1" applyFont="1" applyFill="1" applyBorder="1" applyAlignment="1">
      <alignment/>
    </xf>
    <xf numFmtId="176" fontId="2" fillId="0" borderId="11" xfId="42" applyNumberFormat="1" applyFont="1" applyFill="1" applyBorder="1" applyAlignment="1">
      <alignment/>
    </xf>
    <xf numFmtId="176" fontId="6" fillId="0" borderId="11" xfId="42" applyNumberFormat="1" applyFont="1" applyFill="1" applyBorder="1" applyAlignment="1">
      <alignment vertical="center"/>
    </xf>
    <xf numFmtId="0" fontId="2" fillId="0" borderId="11" xfId="0" applyFont="1" applyBorder="1" applyAlignment="1">
      <alignment horizontal="right" vertical="top" wrapText="1"/>
    </xf>
    <xf numFmtId="3" fontId="4" fillId="0" borderId="0" xfId="0" applyNumberFormat="1" applyFont="1" applyAlignment="1">
      <alignment/>
    </xf>
    <xf numFmtId="176" fontId="7" fillId="0" borderId="11" xfId="42" applyNumberFormat="1" applyFont="1" applyFill="1" applyBorder="1" applyAlignment="1">
      <alignment/>
    </xf>
    <xf numFmtId="0" fontId="2" fillId="0" borderId="0" xfId="0" applyFont="1" applyBorder="1" applyAlignment="1">
      <alignment/>
    </xf>
    <xf numFmtId="0" fontId="2" fillId="0" borderId="11" xfId="0" applyFont="1" applyBorder="1" applyAlignment="1">
      <alignment/>
    </xf>
    <xf numFmtId="0" fontId="50" fillId="0" borderId="0" xfId="0" applyFont="1" applyAlignment="1">
      <alignment horizontal="center" vertical="center"/>
    </xf>
    <xf numFmtId="0" fontId="7" fillId="0" borderId="0" xfId="59" applyNumberFormat="1" applyFont="1" applyAlignment="1">
      <alignment horizontal="left" vertical="center"/>
      <protection/>
    </xf>
    <xf numFmtId="0" fontId="2" fillId="0" borderId="24" xfId="0" applyNumberFormat="1" applyFont="1" applyBorder="1" applyAlignment="1">
      <alignment horizontal="center" vertical="center"/>
    </xf>
    <xf numFmtId="0" fontId="2" fillId="0" borderId="25" xfId="0" applyFont="1" applyBorder="1" applyAlignment="1">
      <alignment vertical="center" wrapText="1"/>
    </xf>
    <xf numFmtId="0" fontId="2" fillId="0" borderId="6" xfId="0" applyFont="1" applyBorder="1" applyAlignment="1">
      <alignment vertical="center" wrapText="1"/>
    </xf>
    <xf numFmtId="0" fontId="2" fillId="0" borderId="25" xfId="59" applyNumberFormat="1" applyFont="1" applyBorder="1" applyAlignment="1">
      <alignment horizontal="center" vertical="center"/>
      <protection/>
    </xf>
    <xf numFmtId="0" fontId="2" fillId="0" borderId="26" xfId="59" applyNumberFormat="1" applyFont="1" applyBorder="1" applyAlignment="1">
      <alignment horizontal="center" vertical="center"/>
      <protection/>
    </xf>
    <xf numFmtId="0" fontId="2" fillId="0" borderId="27" xfId="0" applyFont="1" applyBorder="1" applyAlignment="1">
      <alignment vertical="center" wrapText="1"/>
    </xf>
    <xf numFmtId="0" fontId="2" fillId="0" borderId="28" xfId="0" applyFont="1" applyBorder="1" applyAlignment="1">
      <alignment vertical="center" wrapText="1"/>
    </xf>
    <xf numFmtId="0" fontId="2" fillId="0" borderId="27" xfId="59" applyNumberFormat="1" applyFont="1" applyBorder="1" applyAlignment="1">
      <alignment horizontal="center" vertical="center" wrapText="1"/>
      <protection/>
    </xf>
    <xf numFmtId="0" fontId="2" fillId="0" borderId="29" xfId="59" applyNumberFormat="1" applyFont="1" applyBorder="1" applyAlignment="1">
      <alignment horizontal="center" vertical="center" wrapText="1"/>
      <protection/>
    </xf>
    <xf numFmtId="0" fontId="4" fillId="0" borderId="30" xfId="58" applyFont="1" applyBorder="1" applyAlignment="1">
      <alignment horizontal="center" vertical="center"/>
      <protection/>
    </xf>
    <xf numFmtId="0" fontId="2" fillId="0" borderId="24" xfId="59" applyNumberFormat="1" applyFont="1" applyBorder="1" applyAlignment="1">
      <alignment horizontal="center" vertical="center"/>
      <protection/>
    </xf>
    <xf numFmtId="0" fontId="4" fillId="0" borderId="25" xfId="0" applyFont="1" applyBorder="1" applyAlignment="1">
      <alignment vertical="center" wrapText="1"/>
    </xf>
    <xf numFmtId="0" fontId="4" fillId="0" borderId="6" xfId="0" applyFont="1" applyBorder="1" applyAlignment="1">
      <alignment vertical="center" wrapText="1"/>
    </xf>
    <xf numFmtId="0" fontId="2" fillId="0" borderId="25" xfId="59" applyNumberFormat="1" applyFont="1" applyBorder="1" applyAlignment="1">
      <alignment horizontal="center" vertical="center" wrapText="1"/>
      <protection/>
    </xf>
    <xf numFmtId="0" fontId="2" fillId="0" borderId="26" xfId="59" applyNumberFormat="1" applyFont="1" applyBorder="1" applyAlignment="1">
      <alignment horizontal="center" vertical="center" wrapText="1"/>
      <protection/>
    </xf>
    <xf numFmtId="0" fontId="11" fillId="0" borderId="31" xfId="58" applyFont="1" applyBorder="1" applyAlignment="1">
      <alignment horizontal="center" vertical="center" wrapText="1"/>
      <protection/>
    </xf>
    <xf numFmtId="0" fontId="11" fillId="0" borderId="32" xfId="58" applyFont="1" applyBorder="1" applyAlignment="1">
      <alignment horizontal="center" vertical="center" wrapText="1"/>
      <protection/>
    </xf>
    <xf numFmtId="49" fontId="2" fillId="0" borderId="25" xfId="59" applyNumberFormat="1" applyFont="1" applyBorder="1" applyAlignment="1">
      <alignment horizontal="center" vertical="center" wrapText="1"/>
      <protection/>
    </xf>
    <xf numFmtId="49" fontId="2" fillId="0" borderId="26" xfId="59" applyNumberFormat="1" applyFont="1" applyBorder="1" applyAlignment="1">
      <alignment horizontal="center" vertical="center" wrapText="1"/>
      <protection/>
    </xf>
    <xf numFmtId="3" fontId="2" fillId="0" borderId="25" xfId="59" applyNumberFormat="1" applyFont="1" applyBorder="1" applyAlignment="1">
      <alignment horizontal="center" vertical="center"/>
      <protection/>
    </xf>
    <xf numFmtId="0" fontId="2" fillId="0" borderId="26" xfId="59" applyFont="1" applyBorder="1" applyAlignment="1">
      <alignment horizontal="center" vertical="center"/>
      <protection/>
    </xf>
    <xf numFmtId="0" fontId="2" fillId="0" borderId="25" xfId="59" applyFont="1" applyBorder="1" applyAlignment="1">
      <alignment vertical="center" wrapText="1"/>
      <protection/>
    </xf>
    <xf numFmtId="0" fontId="2" fillId="0" borderId="6" xfId="59" applyFont="1" applyBorder="1" applyAlignment="1">
      <alignment vertical="center" wrapText="1"/>
      <protection/>
    </xf>
    <xf numFmtId="0" fontId="42" fillId="0" borderId="25" xfId="53" applyNumberFormat="1" applyBorder="1" applyAlignment="1" applyProtection="1">
      <alignment horizontal="center" vertical="center"/>
      <protection/>
    </xf>
    <xf numFmtId="0" fontId="2" fillId="0" borderId="25" xfId="59" applyFont="1" applyBorder="1" applyAlignment="1">
      <alignment horizontal="center" vertical="center"/>
      <protection/>
    </xf>
    <xf numFmtId="0" fontId="4" fillId="0" borderId="33" xfId="0" applyFont="1" applyBorder="1" applyAlignment="1">
      <alignment vertical="center" wrapText="1"/>
    </xf>
    <xf numFmtId="0" fontId="4" fillId="0" borderId="34" xfId="0" applyFont="1" applyBorder="1" applyAlignment="1">
      <alignment vertical="center" wrapText="1"/>
    </xf>
    <xf numFmtId="0" fontId="6" fillId="0" borderId="33" xfId="59" applyNumberFormat="1" applyFont="1" applyBorder="1" applyAlignment="1">
      <alignment horizontal="center" vertical="center"/>
      <protection/>
    </xf>
    <xf numFmtId="0" fontId="6" fillId="0" borderId="35" xfId="59" applyNumberFormat="1" applyFont="1" applyBorder="1" applyAlignment="1">
      <alignment horizontal="center" vertical="center"/>
      <protection/>
    </xf>
    <xf numFmtId="0" fontId="4" fillId="0" borderId="25" xfId="59" applyFont="1" applyBorder="1" applyAlignment="1">
      <alignment vertical="center" wrapText="1"/>
      <protection/>
    </xf>
    <xf numFmtId="0" fontId="4" fillId="0" borderId="6" xfId="59" applyFont="1" applyBorder="1" applyAlignment="1">
      <alignment vertical="center" wrapText="1"/>
      <protection/>
    </xf>
    <xf numFmtId="0" fontId="6" fillId="0" borderId="25" xfId="59" applyNumberFormat="1" applyFont="1" applyBorder="1" applyAlignment="1">
      <alignment horizontal="center" vertical="center"/>
      <protection/>
    </xf>
    <xf numFmtId="0" fontId="6" fillId="0" borderId="26" xfId="59" applyNumberFormat="1" applyFont="1" applyBorder="1" applyAlignment="1">
      <alignment horizontal="center" vertical="center"/>
      <protection/>
    </xf>
    <xf numFmtId="0" fontId="4" fillId="0" borderId="0" xfId="59" applyFont="1" applyBorder="1" applyAlignment="1">
      <alignment horizontal="center" vertical="center"/>
      <protection/>
    </xf>
    <xf numFmtId="0" fontId="4" fillId="0" borderId="0" xfId="59" applyFont="1" applyFill="1" applyAlignment="1">
      <alignment horizontal="right" vertical="center"/>
      <protection/>
    </xf>
    <xf numFmtId="0" fontId="4" fillId="0" borderId="17" xfId="59" applyFont="1" applyBorder="1" applyAlignment="1">
      <alignment horizontal="center" vertical="center"/>
      <protection/>
    </xf>
    <xf numFmtId="0" fontId="4" fillId="36" borderId="36" xfId="59" applyFont="1" applyFill="1" applyBorder="1" applyAlignment="1">
      <alignment horizontal="center" vertical="center"/>
      <protection/>
    </xf>
    <xf numFmtId="0" fontId="4" fillId="36" borderId="37" xfId="59" applyFont="1" applyFill="1" applyBorder="1" applyAlignment="1">
      <alignment horizontal="center" vertical="center"/>
      <protection/>
    </xf>
    <xf numFmtId="0" fontId="4" fillId="36" borderId="38" xfId="59" applyFont="1" applyFill="1" applyBorder="1" applyAlignment="1">
      <alignment horizontal="center" vertical="center"/>
      <protection/>
    </xf>
    <xf numFmtId="0" fontId="2" fillId="0" borderId="11" xfId="0" applyFont="1" applyBorder="1" applyAlignment="1">
      <alignment horizontal="left" vertical="top" wrapText="1"/>
    </xf>
    <xf numFmtId="0" fontId="4" fillId="0" borderId="11" xfId="0" applyFont="1" applyBorder="1" applyAlignment="1">
      <alignment horizontal="left" vertical="top" wrapText="1"/>
    </xf>
    <xf numFmtId="3" fontId="4" fillId="0" borderId="12" xfId="0" applyNumberFormat="1" applyFont="1" applyBorder="1" applyAlignment="1">
      <alignment horizontal="right" vertical="top" wrapText="1"/>
    </xf>
    <xf numFmtId="3" fontId="4" fillId="0" borderId="18" xfId="0" applyNumberFormat="1" applyFont="1" applyBorder="1" applyAlignment="1">
      <alignment horizontal="right" vertical="top" wrapText="1"/>
    </xf>
    <xf numFmtId="0" fontId="2" fillId="0" borderId="0" xfId="0" applyFont="1" applyAlignment="1">
      <alignment horizontal="center" vertical="center"/>
    </xf>
    <xf numFmtId="14" fontId="2" fillId="0" borderId="0" xfId="0" applyNumberFormat="1" applyFont="1" applyAlignment="1">
      <alignment horizontal="center"/>
    </xf>
    <xf numFmtId="0" fontId="2" fillId="0" borderId="0" xfId="0" applyFont="1" applyAlignment="1">
      <alignment horizontal="center"/>
    </xf>
    <xf numFmtId="0" fontId="2" fillId="0" borderId="11" xfId="0" applyFont="1" applyBorder="1" applyAlignment="1">
      <alignment horizontal="left" vertical="top" wrapText="1"/>
    </xf>
    <xf numFmtId="0" fontId="2" fillId="0" borderId="19" xfId="0" applyFont="1" applyBorder="1" applyAlignment="1">
      <alignment horizontal="center" vertical="top" wrapText="1"/>
    </xf>
    <xf numFmtId="0" fontId="4" fillId="0" borderId="13" xfId="0" applyFont="1" applyBorder="1" applyAlignment="1">
      <alignment horizontal="left" vertical="top" wrapText="1"/>
    </xf>
    <xf numFmtId="0" fontId="4" fillId="0" borderId="39" xfId="0" applyFont="1" applyBorder="1" applyAlignment="1">
      <alignment horizontal="left" vertical="top" wrapText="1"/>
    </xf>
    <xf numFmtId="0" fontId="2" fillId="0" borderId="21" xfId="0" applyFont="1" applyBorder="1" applyAlignment="1">
      <alignment horizontal="center" vertical="top" wrapText="1"/>
    </xf>
    <xf numFmtId="0" fontId="2" fillId="0" borderId="18" xfId="0" applyFont="1" applyBorder="1" applyAlignment="1">
      <alignment horizontal="left" vertical="top" wrapText="1"/>
    </xf>
    <xf numFmtId="0" fontId="2" fillId="0" borderId="20" xfId="0" applyFont="1" applyBorder="1" applyAlignment="1">
      <alignment horizontal="center" vertical="top" wrapText="1"/>
    </xf>
    <xf numFmtId="0" fontId="2" fillId="0" borderId="16" xfId="0" applyFont="1" applyBorder="1" applyAlignment="1">
      <alignment horizontal="left" vertical="top" wrapText="1"/>
    </xf>
    <xf numFmtId="0" fontId="2" fillId="0" borderId="23" xfId="0" applyFont="1" applyBorder="1" applyAlignment="1">
      <alignment horizontal="left" vertical="top" wrapText="1"/>
    </xf>
    <xf numFmtId="0" fontId="2" fillId="0" borderId="21" xfId="0" applyFont="1" applyBorder="1" applyAlignment="1">
      <alignment vertical="top" wrapText="1"/>
    </xf>
    <xf numFmtId="0" fontId="2" fillId="0" borderId="12" xfId="0" applyFont="1" applyBorder="1" applyAlignment="1">
      <alignment horizontal="left" vertical="top" wrapText="1"/>
    </xf>
    <xf numFmtId="0" fontId="2" fillId="0" borderId="14" xfId="0" applyFont="1" applyBorder="1" applyAlignment="1">
      <alignment horizontal="left" vertical="top" wrapText="1"/>
    </xf>
    <xf numFmtId="0" fontId="2" fillId="0" borderId="40" xfId="0" applyFont="1" applyBorder="1" applyAlignment="1">
      <alignment horizontal="left" vertical="top" wrapText="1"/>
    </xf>
    <xf numFmtId="0" fontId="2" fillId="0" borderId="12" xfId="0" applyFont="1" applyBorder="1" applyAlignment="1">
      <alignment horizontal="center" vertical="center"/>
    </xf>
    <xf numFmtId="0" fontId="2" fillId="0" borderId="18" xfId="0" applyFont="1" applyBorder="1" applyAlignment="1">
      <alignment horizontal="center" vertical="center"/>
    </xf>
    <xf numFmtId="0" fontId="4" fillId="0" borderId="13" xfId="0" applyFont="1" applyBorder="1" applyAlignment="1">
      <alignment horizontal="left" vertical="center" wrapText="1"/>
    </xf>
    <xf numFmtId="0" fontId="4" fillId="0" borderId="39" xfId="0" applyFont="1" applyBorder="1" applyAlignment="1">
      <alignment horizontal="left" vertical="center" wrapText="1"/>
    </xf>
    <xf numFmtId="0" fontId="4" fillId="0" borderId="16" xfId="0" applyFont="1" applyBorder="1" applyAlignment="1">
      <alignment horizontal="left" vertical="center" wrapText="1"/>
    </xf>
    <xf numFmtId="0" fontId="4" fillId="0" borderId="23" xfId="0" applyFont="1" applyBorder="1" applyAlignment="1">
      <alignment horizontal="left"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3" xfId="0" applyFont="1" applyBorder="1" applyAlignment="1">
      <alignment horizontal="center" vertical="center"/>
    </xf>
    <xf numFmtId="0" fontId="2" fillId="0" borderId="16" xfId="0" applyFont="1" applyBorder="1" applyAlignment="1">
      <alignment horizontal="center" vertical="center"/>
    </xf>
    <xf numFmtId="0" fontId="2" fillId="0" borderId="12" xfId="0" applyFont="1" applyBorder="1" applyAlignment="1">
      <alignment horizontal="center" vertical="center"/>
    </xf>
    <xf numFmtId="0" fontId="2" fillId="0" borderId="18" xfId="0" applyFont="1" applyBorder="1" applyAlignment="1">
      <alignment horizontal="center" vertical="center"/>
    </xf>
    <xf numFmtId="0" fontId="2" fillId="0" borderId="11" xfId="0" applyFont="1" applyBorder="1" applyAlignment="1">
      <alignment horizontal="center" vertical="top" wrapText="1"/>
    </xf>
    <xf numFmtId="0" fontId="2" fillId="0" borderId="19" xfId="0" applyFont="1" applyBorder="1" applyAlignment="1">
      <alignment horizontal="left" vertical="center" wrapText="1"/>
    </xf>
    <xf numFmtId="0" fontId="2" fillId="0" borderId="21" xfId="0" applyFont="1" applyBorder="1" applyAlignment="1">
      <alignment horizontal="left" vertical="center" wrapText="1"/>
    </xf>
    <xf numFmtId="0" fontId="2" fillId="0" borderId="18" xfId="0" applyFont="1" applyBorder="1" applyAlignment="1">
      <alignment horizontal="center" vertical="top" wrapText="1"/>
    </xf>
    <xf numFmtId="4" fontId="2" fillId="0" borderId="19" xfId="0" applyNumberFormat="1"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1" fontId="2" fillId="0" borderId="19" xfId="0" applyNumberFormat="1" applyFont="1" applyBorder="1" applyAlignment="1">
      <alignment horizontal="center" vertical="center" wrapText="1"/>
    </xf>
    <xf numFmtId="1" fontId="8" fillId="0" borderId="20" xfId="0" applyNumberFormat="1" applyFont="1" applyBorder="1" applyAlignment="1">
      <alignment horizontal="center" vertical="center" wrapText="1"/>
    </xf>
    <xf numFmtId="1" fontId="8" fillId="0" borderId="21" xfId="0" applyNumberFormat="1" applyFont="1" applyBorder="1" applyAlignment="1">
      <alignment horizontal="center" vertical="center" wrapText="1"/>
    </xf>
    <xf numFmtId="0" fontId="4" fillId="34" borderId="41" xfId="0" applyFont="1" applyFill="1" applyBorder="1" applyAlignment="1">
      <alignment horizontal="center" wrapText="1"/>
    </xf>
    <xf numFmtId="0" fontId="8" fillId="34" borderId="41" xfId="0" applyFont="1" applyFill="1" applyBorder="1" applyAlignment="1">
      <alignment wrapText="1"/>
    </xf>
    <xf numFmtId="0" fontId="4" fillId="0" borderId="0" xfId="0" applyFont="1" applyAlignment="1">
      <alignment horizontal="center"/>
    </xf>
    <xf numFmtId="0" fontId="4" fillId="0" borderId="12" xfId="0" applyFont="1" applyBorder="1" applyAlignment="1">
      <alignment horizontal="center" vertical="center" wrapText="1"/>
    </xf>
    <xf numFmtId="0" fontId="9" fillId="0" borderId="22" xfId="0" applyFont="1" applyBorder="1" applyAlignment="1">
      <alignment horizontal="center" vertical="center" wrapText="1"/>
    </xf>
    <xf numFmtId="0" fontId="10" fillId="0" borderId="22" xfId="0" applyFont="1" applyBorder="1" applyAlignment="1">
      <alignment vertical="center" wrapText="1"/>
    </xf>
    <xf numFmtId="0" fontId="10" fillId="0" borderId="18" xfId="0" applyFont="1" applyBorder="1" applyAlignment="1">
      <alignment vertical="center" wrapText="1"/>
    </xf>
    <xf numFmtId="0" fontId="4" fillId="0" borderId="13"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3" xfId="0" applyFont="1" applyBorder="1" applyAlignment="1">
      <alignment horizontal="center" vertical="top" wrapText="1"/>
    </xf>
    <xf numFmtId="0" fontId="4" fillId="0" borderId="15" xfId="0" applyFont="1" applyBorder="1" applyAlignment="1">
      <alignment horizontal="center" vertical="top" wrapText="1"/>
    </xf>
    <xf numFmtId="0" fontId="4" fillId="0" borderId="39" xfId="0" applyFont="1" applyBorder="1" applyAlignment="1">
      <alignment horizontal="center" vertical="top" wrapText="1"/>
    </xf>
    <xf numFmtId="0" fontId="4" fillId="0" borderId="1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top" wrapText="1"/>
    </xf>
    <xf numFmtId="0" fontId="4" fillId="0" borderId="0" xfId="0" applyFont="1" applyBorder="1" applyAlignment="1">
      <alignment horizontal="center" vertical="top" wrapText="1"/>
    </xf>
    <xf numFmtId="0" fontId="4" fillId="0" borderId="40" xfId="0" applyFont="1" applyBorder="1" applyAlignment="1">
      <alignment horizontal="center" vertical="top" wrapText="1"/>
    </xf>
    <xf numFmtId="0" fontId="4" fillId="0" borderId="14" xfId="0" applyFont="1" applyBorder="1" applyAlignment="1">
      <alignment vertical="top" wrapText="1"/>
    </xf>
    <xf numFmtId="0" fontId="4" fillId="0" borderId="0" xfId="0" applyFont="1" applyBorder="1" applyAlignment="1">
      <alignment vertical="top" wrapText="1"/>
    </xf>
    <xf numFmtId="0" fontId="4" fillId="0" borderId="40" xfId="0" applyFont="1" applyBorder="1" applyAlignment="1">
      <alignment vertical="top" wrapText="1"/>
    </xf>
    <xf numFmtId="0" fontId="4" fillId="0" borderId="16" xfId="0" applyFont="1" applyBorder="1" applyAlignment="1">
      <alignment vertical="top" wrapText="1"/>
    </xf>
    <xf numFmtId="0" fontId="4" fillId="0" borderId="17" xfId="0" applyFont="1" applyBorder="1" applyAlignment="1">
      <alignment vertical="top" wrapText="1"/>
    </xf>
    <xf numFmtId="0" fontId="4" fillId="0" borderId="23" xfId="0" applyFont="1" applyBorder="1" applyAlignment="1">
      <alignment vertical="top" wrapText="1"/>
    </xf>
    <xf numFmtId="176" fontId="2" fillId="0" borderId="19" xfId="0" applyNumberFormat="1" applyFont="1" applyBorder="1" applyAlignment="1">
      <alignment wrapText="1"/>
    </xf>
    <xf numFmtId="176" fontId="2" fillId="0" borderId="20" xfId="0" applyNumberFormat="1" applyFont="1" applyBorder="1" applyAlignment="1">
      <alignment wrapText="1"/>
    </xf>
    <xf numFmtId="176" fontId="2" fillId="0" borderId="21" xfId="0" applyNumberFormat="1" applyFont="1" applyBorder="1" applyAlignment="1">
      <alignment wrapText="1"/>
    </xf>
    <xf numFmtId="174" fontId="4" fillId="0" borderId="19" xfId="0" applyNumberFormat="1" applyFont="1" applyBorder="1" applyAlignment="1">
      <alignment wrapText="1"/>
    </xf>
    <xf numFmtId="174" fontId="4" fillId="0" borderId="20" xfId="0" applyNumberFormat="1" applyFont="1" applyBorder="1" applyAlignment="1">
      <alignment wrapText="1"/>
    </xf>
    <xf numFmtId="174" fontId="4" fillId="0" borderId="21" xfId="0" applyNumberFormat="1" applyFont="1" applyBorder="1" applyAlignment="1">
      <alignment wrapText="1"/>
    </xf>
    <xf numFmtId="176" fontId="2" fillId="0" borderId="19" xfId="0" applyNumberFormat="1" applyFont="1" applyBorder="1" applyAlignment="1">
      <alignment wrapText="1"/>
    </xf>
    <xf numFmtId="176" fontId="2" fillId="0" borderId="20" xfId="0" applyNumberFormat="1" applyFont="1" applyBorder="1" applyAlignment="1">
      <alignment wrapText="1"/>
    </xf>
    <xf numFmtId="176" fontId="2" fillId="0" borderId="21" xfId="0" applyNumberFormat="1" applyFont="1" applyBorder="1" applyAlignment="1">
      <alignment wrapText="1"/>
    </xf>
    <xf numFmtId="174" fontId="2" fillId="0" borderId="19" xfId="0" applyNumberFormat="1" applyFont="1" applyBorder="1" applyAlignment="1">
      <alignment wrapText="1"/>
    </xf>
    <xf numFmtId="174" fontId="2" fillId="0" borderId="20" xfId="0" applyNumberFormat="1" applyFont="1" applyBorder="1" applyAlignment="1">
      <alignment wrapText="1"/>
    </xf>
    <xf numFmtId="174" fontId="2" fillId="0" borderId="21" xfId="0" applyNumberFormat="1" applyFont="1" applyBorder="1" applyAlignment="1">
      <alignment wrapText="1"/>
    </xf>
    <xf numFmtId="176" fontId="4" fillId="0" borderId="19" xfId="0" applyNumberFormat="1" applyFont="1" applyBorder="1" applyAlignment="1">
      <alignment wrapText="1"/>
    </xf>
    <xf numFmtId="176" fontId="4" fillId="0" borderId="20" xfId="0" applyNumberFormat="1" applyFont="1" applyBorder="1" applyAlignment="1">
      <alignment wrapText="1"/>
    </xf>
    <xf numFmtId="176" fontId="4" fillId="0" borderId="21" xfId="0" applyNumberFormat="1" applyFont="1" applyBorder="1" applyAlignment="1">
      <alignment wrapText="1"/>
    </xf>
    <xf numFmtId="0" fontId="2" fillId="0" borderId="0" xfId="0" applyFont="1" applyAlignment="1">
      <alignment horizontal="left" vertical="top"/>
    </xf>
    <xf numFmtId="14" fontId="2" fillId="0" borderId="0" xfId="0" applyNumberFormat="1" applyFont="1" applyAlignment="1">
      <alignment horizontal="left" vertical="top"/>
    </xf>
    <xf numFmtId="0" fontId="4" fillId="34" borderId="36" xfId="0" applyFont="1" applyFill="1" applyBorder="1" applyAlignment="1">
      <alignment horizontal="center"/>
    </xf>
    <xf numFmtId="0" fontId="4" fillId="34" borderId="37" xfId="0" applyFont="1" applyFill="1" applyBorder="1" applyAlignment="1">
      <alignment horizontal="center"/>
    </xf>
    <xf numFmtId="0" fontId="4" fillId="34" borderId="38" xfId="0" applyFont="1" applyFill="1" applyBorder="1" applyAlignment="1">
      <alignment horizontal="center"/>
    </xf>
    <xf numFmtId="0" fontId="4" fillId="0" borderId="0" xfId="0" applyFont="1" applyBorder="1" applyAlignment="1">
      <alignment vertical="top" wrapText="1"/>
    </xf>
    <xf numFmtId="0" fontId="4" fillId="0" borderId="0" xfId="0" applyFont="1" applyBorder="1" applyAlignment="1">
      <alignment/>
    </xf>
    <xf numFmtId="0" fontId="4" fillId="0" borderId="40" xfId="0" applyFont="1" applyBorder="1" applyAlignment="1">
      <alignment/>
    </xf>
    <xf numFmtId="0" fontId="4" fillId="0" borderId="17" xfId="0" applyFont="1" applyBorder="1" applyAlignment="1">
      <alignment vertical="top" wrapText="1"/>
    </xf>
    <xf numFmtId="0" fontId="4" fillId="0" borderId="17" xfId="0" applyFont="1" applyBorder="1" applyAlignment="1">
      <alignment/>
    </xf>
    <xf numFmtId="0" fontId="4" fillId="0" borderId="23" xfId="0" applyFont="1" applyBorder="1" applyAlignment="1">
      <alignment/>
    </xf>
    <xf numFmtId="0" fontId="2" fillId="0" borderId="20" xfId="0" applyFont="1" applyBorder="1" applyAlignment="1">
      <alignment horizontal="center"/>
    </xf>
    <xf numFmtId="0" fontId="4" fillId="0" borderId="15" xfId="0" applyFont="1" applyBorder="1" applyAlignment="1">
      <alignment horizontal="center" vertical="top" wrapText="1"/>
    </xf>
    <xf numFmtId="0" fontId="4" fillId="0" borderId="15" xfId="0" applyFont="1" applyBorder="1" applyAlignment="1">
      <alignment/>
    </xf>
    <xf numFmtId="0" fontId="4" fillId="0" borderId="39" xfId="0" applyFont="1" applyBorder="1" applyAlignment="1">
      <alignment/>
    </xf>
    <xf numFmtId="0" fontId="4" fillId="0" borderId="0" xfId="0" applyFont="1" applyBorder="1" applyAlignment="1">
      <alignment horizontal="center" vertical="top" wrapText="1"/>
    </xf>
    <xf numFmtId="0" fontId="4" fillId="0" borderId="42" xfId="0" applyFont="1" applyBorder="1" applyAlignment="1">
      <alignment horizontal="center" wrapText="1"/>
    </xf>
    <xf numFmtId="0" fontId="4" fillId="0" borderId="19" xfId="0" applyFont="1" applyBorder="1" applyAlignment="1">
      <alignment horizontal="center" wrapText="1"/>
    </xf>
    <xf numFmtId="0" fontId="9" fillId="0" borderId="20" xfId="0" applyFont="1" applyBorder="1" applyAlignment="1">
      <alignment horizontal="center" wrapText="1"/>
    </xf>
    <xf numFmtId="0" fontId="9" fillId="0" borderId="21" xfId="0" applyFont="1" applyBorder="1" applyAlignment="1">
      <alignment horizontal="center" wrapText="1"/>
    </xf>
    <xf numFmtId="0" fontId="8" fillId="0" borderId="22" xfId="0" applyFont="1" applyBorder="1" applyAlignment="1">
      <alignment horizontal="center" vertical="center" wrapText="1"/>
    </xf>
    <xf numFmtId="0" fontId="0" fillId="0" borderId="22" xfId="0" applyBorder="1" applyAlignment="1">
      <alignment horizontal="center" vertical="center" wrapText="1"/>
    </xf>
    <xf numFmtId="0" fontId="0" fillId="0" borderId="18" xfId="0" applyBorder="1" applyAlignment="1">
      <alignment horizontal="center" vertical="center" wrapText="1"/>
    </xf>
    <xf numFmtId="0" fontId="4" fillId="0" borderId="12"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8" xfId="0" applyFont="1" applyBorder="1" applyAlignment="1">
      <alignment horizontal="center" vertical="center" wrapText="1"/>
    </xf>
    <xf numFmtId="176" fontId="2" fillId="35" borderId="19" xfId="0" applyNumberFormat="1" applyFont="1" applyFill="1" applyBorder="1" applyAlignment="1">
      <alignment wrapText="1"/>
    </xf>
    <xf numFmtId="176" fontId="2" fillId="35" borderId="20" xfId="0" applyNumberFormat="1" applyFont="1" applyFill="1" applyBorder="1" applyAlignment="1">
      <alignment wrapText="1"/>
    </xf>
    <xf numFmtId="176" fontId="2" fillId="35" borderId="21" xfId="0" applyNumberFormat="1" applyFont="1" applyFill="1" applyBorder="1" applyAlignment="1">
      <alignment wrapText="1"/>
    </xf>
    <xf numFmtId="174" fontId="4" fillId="0" borderId="19" xfId="0" applyNumberFormat="1" applyFont="1" applyBorder="1" applyAlignment="1">
      <alignment horizontal="center" wrapText="1"/>
    </xf>
    <xf numFmtId="174" fontId="4" fillId="0" borderId="20" xfId="0" applyNumberFormat="1" applyFont="1" applyBorder="1" applyAlignment="1">
      <alignment horizontal="center" wrapText="1"/>
    </xf>
    <xf numFmtId="174" fontId="4" fillId="0" borderId="21" xfId="0" applyNumberFormat="1" applyFont="1" applyBorder="1" applyAlignment="1">
      <alignment horizontal="center" wrapText="1"/>
    </xf>
    <xf numFmtId="174" fontId="9" fillId="0" borderId="20" xfId="0" applyNumberFormat="1" applyFont="1" applyBorder="1" applyAlignment="1">
      <alignment horizontal="center" wrapText="1"/>
    </xf>
    <xf numFmtId="174" fontId="9" fillId="0" borderId="21" xfId="0" applyNumberFormat="1" applyFont="1" applyBorder="1" applyAlignment="1">
      <alignment horizontal="center" wrapText="1"/>
    </xf>
    <xf numFmtId="176" fontId="4" fillId="0" borderId="19" xfId="0" applyNumberFormat="1" applyFont="1" applyBorder="1" applyAlignment="1">
      <alignment horizontal="center"/>
    </xf>
    <xf numFmtId="176" fontId="4" fillId="0" borderId="20" xfId="0" applyNumberFormat="1" applyFont="1" applyBorder="1" applyAlignment="1">
      <alignment horizontal="center"/>
    </xf>
    <xf numFmtId="176" fontId="4" fillId="0" borderId="21" xfId="0" applyNumberFormat="1" applyFont="1" applyBorder="1" applyAlignment="1">
      <alignment horizontal="center"/>
    </xf>
    <xf numFmtId="176" fontId="2" fillId="0" borderId="19" xfId="0" applyNumberFormat="1" applyFont="1" applyBorder="1" applyAlignment="1">
      <alignment horizontal="right" wrapText="1"/>
    </xf>
    <xf numFmtId="176" fontId="2" fillId="0" borderId="20" xfId="0" applyNumberFormat="1" applyFont="1" applyBorder="1" applyAlignment="1">
      <alignment horizontal="right" wrapText="1"/>
    </xf>
    <xf numFmtId="176" fontId="2" fillId="0" borderId="21" xfId="0" applyNumberFormat="1" applyFont="1" applyBorder="1" applyAlignment="1">
      <alignment horizontal="right" wrapText="1"/>
    </xf>
    <xf numFmtId="0" fontId="4" fillId="0" borderId="11" xfId="0" applyFont="1" applyBorder="1" applyAlignment="1">
      <alignment horizontal="center" vertical="center" wrapText="1"/>
    </xf>
    <xf numFmtId="0" fontId="2" fillId="34" borderId="41" xfId="0" applyFont="1" applyFill="1" applyBorder="1" applyAlignment="1">
      <alignment horizontal="center"/>
    </xf>
    <xf numFmtId="49" fontId="2" fillId="34" borderId="43" xfId="0" applyNumberFormat="1" applyFont="1" applyFill="1" applyBorder="1" applyAlignment="1">
      <alignment horizontal="center"/>
    </xf>
    <xf numFmtId="0" fontId="4" fillId="0" borderId="11" xfId="0" applyFont="1" applyBorder="1" applyAlignment="1">
      <alignment horizontal="center" vertical="center" wrapText="1" readingOrder="1"/>
    </xf>
    <xf numFmtId="176" fontId="2" fillId="0" borderId="12" xfId="0" applyNumberFormat="1" applyFont="1" applyBorder="1" applyAlignment="1">
      <alignment vertical="top" wrapText="1"/>
    </xf>
    <xf numFmtId="0" fontId="2" fillId="0" borderId="18" xfId="0" applyFont="1" applyBorder="1" applyAlignment="1">
      <alignment vertical="top" wrapText="1"/>
    </xf>
    <xf numFmtId="0" fontId="2" fillId="0" borderId="0" xfId="0" applyFont="1" applyAlignment="1">
      <alignment horizontal="left" vertical="center"/>
    </xf>
    <xf numFmtId="0" fontId="4" fillId="0" borderId="12" xfId="0" applyFont="1" applyBorder="1" applyAlignment="1">
      <alignment horizontal="left" vertical="top" wrapText="1"/>
    </xf>
    <xf numFmtId="0" fontId="4" fillId="0" borderId="18" xfId="0" applyFont="1" applyBorder="1" applyAlignment="1">
      <alignment horizontal="left" vertical="top" wrapText="1"/>
    </xf>
    <xf numFmtId="0" fontId="4" fillId="0" borderId="12" xfId="0" applyFont="1" applyBorder="1" applyAlignment="1">
      <alignment horizontal="left" vertical="center" wrapText="1"/>
    </xf>
    <xf numFmtId="0" fontId="4" fillId="0" borderId="18" xfId="0" applyFont="1" applyBorder="1" applyAlignment="1">
      <alignment horizontal="left" vertical="center" wrapText="1"/>
    </xf>
    <xf numFmtId="0" fontId="2" fillId="0" borderId="13" xfId="0" applyFont="1" applyBorder="1" applyAlignment="1">
      <alignment horizontal="center" vertical="center" wrapText="1"/>
    </xf>
    <xf numFmtId="0" fontId="2" fillId="0" borderId="16" xfId="0" applyFont="1" applyBorder="1" applyAlignment="1">
      <alignment horizontal="center" vertical="center" wrapText="1"/>
    </xf>
    <xf numFmtId="0" fontId="4" fillId="0" borderId="11" xfId="0" applyFont="1" applyBorder="1" applyAlignment="1">
      <alignment horizontal="center" vertical="center" textRotation="90" wrapText="1"/>
    </xf>
    <xf numFmtId="0" fontId="4" fillId="0" borderId="11" xfId="0" applyFont="1" applyBorder="1" applyAlignment="1">
      <alignment horizontal="center" vertical="top" wrapText="1"/>
    </xf>
    <xf numFmtId="0" fontId="4" fillId="0" borderId="11" xfId="0" applyFont="1" applyBorder="1" applyAlignment="1">
      <alignment vertical="top" wrapText="1"/>
    </xf>
    <xf numFmtId="0" fontId="4" fillId="0" borderId="13" xfId="58" applyFont="1" applyFill="1" applyBorder="1" applyAlignment="1">
      <alignment horizontal="right" wrapText="1"/>
      <protection/>
    </xf>
    <xf numFmtId="0" fontId="2" fillId="0" borderId="39" xfId="0" applyFont="1" applyBorder="1" applyAlignment="1">
      <alignment wrapText="1"/>
    </xf>
    <xf numFmtId="0" fontId="2" fillId="0" borderId="13" xfId="0" applyFont="1" applyBorder="1" applyAlignment="1">
      <alignment horizontal="center" vertical="top" wrapText="1"/>
    </xf>
    <xf numFmtId="0" fontId="2" fillId="0" borderId="16" xfId="0" applyFont="1" applyBorder="1" applyAlignment="1">
      <alignment horizontal="center" vertical="top" wrapText="1"/>
    </xf>
    <xf numFmtId="0" fontId="2" fillId="0" borderId="15" xfId="0" applyFont="1" applyBorder="1" applyAlignment="1">
      <alignment horizontal="center" vertical="top" wrapText="1"/>
    </xf>
    <xf numFmtId="0" fontId="2" fillId="0" borderId="17" xfId="0" applyFont="1" applyBorder="1" applyAlignment="1">
      <alignment horizontal="center" vertical="top" wrapText="1"/>
    </xf>
    <xf numFmtId="0" fontId="2" fillId="0" borderId="39" xfId="0" applyFont="1" applyBorder="1" applyAlignment="1">
      <alignment horizontal="center" vertical="top" wrapText="1"/>
    </xf>
    <xf numFmtId="0" fontId="2" fillId="0" borderId="23" xfId="0" applyFont="1" applyBorder="1" applyAlignment="1">
      <alignment horizontal="center" vertical="top" wrapText="1"/>
    </xf>
    <xf numFmtId="0" fontId="2" fillId="36" borderId="41" xfId="0" applyFont="1" applyFill="1" applyBorder="1" applyAlignment="1">
      <alignment horizontal="center"/>
    </xf>
    <xf numFmtId="0" fontId="2" fillId="36" borderId="18" xfId="0" applyFont="1" applyFill="1" applyBorder="1" applyAlignment="1">
      <alignment horizontal="center"/>
    </xf>
    <xf numFmtId="0" fontId="4" fillId="0" borderId="11" xfId="0" applyFont="1" applyBorder="1" applyAlignment="1">
      <alignment horizontal="center" textRotation="90" wrapText="1"/>
    </xf>
    <xf numFmtId="0" fontId="4" fillId="0" borderId="25" xfId="0" applyFont="1" applyBorder="1" applyAlignment="1">
      <alignment horizontal="left" vertical="center"/>
    </xf>
    <xf numFmtId="0" fontId="4" fillId="0" borderId="6" xfId="0" applyFont="1" applyBorder="1" applyAlignment="1">
      <alignment horizontal="left" vertical="center"/>
    </xf>
    <xf numFmtId="0" fontId="4" fillId="0" borderId="26" xfId="0" applyFont="1" applyBorder="1" applyAlignment="1">
      <alignment horizontal="left" vertical="center"/>
    </xf>
    <xf numFmtId="0" fontId="6" fillId="0" borderId="25" xfId="59" applyFont="1" applyBorder="1" applyAlignment="1">
      <alignment horizontal="left" vertical="center"/>
      <protection/>
    </xf>
    <xf numFmtId="0" fontId="6" fillId="0" borderId="26" xfId="59" applyFont="1" applyBorder="1" applyAlignment="1">
      <alignment horizontal="left" vertical="center"/>
      <protection/>
    </xf>
    <xf numFmtId="0" fontId="4" fillId="0" borderId="27" xfId="0" applyFont="1" applyBorder="1" applyAlignment="1">
      <alignment horizontal="left" vertical="center"/>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6" fillId="0" borderId="27" xfId="59" applyFont="1" applyBorder="1" applyAlignment="1">
      <alignment horizontal="left" vertical="center"/>
      <protection/>
    </xf>
    <xf numFmtId="0" fontId="6" fillId="0" borderId="29" xfId="59" applyFont="1" applyBorder="1" applyAlignment="1">
      <alignment horizontal="left" vertical="center"/>
      <protection/>
    </xf>
    <xf numFmtId="0" fontId="4" fillId="0" borderId="33" xfId="0" applyFont="1" applyBorder="1" applyAlignment="1">
      <alignment horizontal="left" vertical="center"/>
    </xf>
    <xf numFmtId="0" fontId="4" fillId="0" borderId="34" xfId="0" applyFont="1" applyBorder="1" applyAlignment="1">
      <alignment horizontal="left" vertical="center"/>
    </xf>
    <xf numFmtId="0" fontId="4" fillId="0" borderId="35" xfId="0" applyFont="1" applyBorder="1" applyAlignment="1">
      <alignment horizontal="left" vertical="center"/>
    </xf>
    <xf numFmtId="0" fontId="6" fillId="0" borderId="33" xfId="59" applyFont="1" applyBorder="1" applyAlignment="1">
      <alignment horizontal="left" vertical="center" wrapText="1"/>
      <protection/>
    </xf>
    <xf numFmtId="0" fontId="6" fillId="0" borderId="35" xfId="59" applyFont="1" applyBorder="1" applyAlignment="1">
      <alignment horizontal="left" vertical="center" wrapText="1"/>
      <protection/>
    </xf>
    <xf numFmtId="0" fontId="4" fillId="0" borderId="0" xfId="0" applyNumberFormat="1" applyFont="1" applyAlignment="1">
      <alignment horizontal="left" vertical="center" wrapText="1"/>
    </xf>
    <xf numFmtId="0" fontId="4" fillId="0" borderId="0" xfId="59" applyFont="1" applyBorder="1" applyAlignment="1">
      <alignment horizontal="left" vertical="center" wrapText="1"/>
      <protection/>
    </xf>
    <xf numFmtId="0" fontId="4" fillId="0" borderId="0" xfId="59" applyFont="1" applyFill="1" applyBorder="1" applyAlignment="1">
      <alignment horizontal="right" vertical="center"/>
      <protection/>
    </xf>
    <xf numFmtId="0" fontId="0" fillId="0" borderId="17" xfId="0" applyBorder="1" applyAlignment="1">
      <alignment horizontal="center" vertical="center"/>
    </xf>
    <xf numFmtId="0" fontId="6" fillId="0" borderId="17" xfId="59" applyFont="1" applyBorder="1" applyAlignment="1">
      <alignment horizontal="left" vertic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ja" xfId="55"/>
    <cellStyle name="Linked Cell" xfId="56"/>
    <cellStyle name="Neutral" xfId="57"/>
    <cellStyle name="Normal_TFI-FIN" xfId="58"/>
    <cellStyle name="Normal_TFI-FIN 2"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JasminS\AppData\Local\Microsoft\Windows\Temporary%20Internet%20Files\Content.Outlook\3P4Z6IRR\4%20-%20Kvartal%202011\Web%20Stranica\Engleska%20verzija\2%20-%20Kvartal%202011\ENGLESKA%20VERZIJA\Form%20OEI-PD%20-%2031.12.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A"/>
      <sheetName val="Table B"/>
      <sheetName val="Table C"/>
      <sheetName val="Table D"/>
      <sheetName val="Tabela E"/>
      <sheetName val="Table E"/>
      <sheetName val="Tabela F"/>
      <sheetName val="Table 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bosnalijek.ba" TargetMode="External" /><Relationship Id="rId2" Type="http://schemas.openxmlformats.org/officeDocument/2006/relationships/hyperlink" Target="http://www.bosnalijek.ba/" TargetMode="External" /><Relationship Id="rId3" Type="http://schemas.openxmlformats.org/officeDocument/2006/relationships/printerSettings" Target="../printerSettings/printerSettings1.bin" /><Relationship Id="rId4"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customProperty" Target="../customProperty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customProperty" Target="../customProperty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customProperty" Target="../customProperty6.bin" /></Relationships>
</file>

<file path=xl/worksheets/sheet1.xml><?xml version="1.0" encoding="utf-8"?>
<worksheet xmlns="http://schemas.openxmlformats.org/spreadsheetml/2006/main" xmlns:r="http://schemas.openxmlformats.org/officeDocument/2006/relationships">
  <sheetPr>
    <pageSetUpPr fitToPage="1"/>
  </sheetPr>
  <dimension ref="A1:K67"/>
  <sheetViews>
    <sheetView tabSelected="1" zoomScale="90" zoomScaleNormal="90" zoomScaleSheetLayoutView="100" zoomScalePageLayoutView="0" workbookViewId="0" topLeftCell="A21">
      <selection activeCell="G26" sqref="G26"/>
    </sheetView>
  </sheetViews>
  <sheetFormatPr defaultColWidth="9.00390625" defaultRowHeight="13.5" customHeight="1"/>
  <cols>
    <col min="1" max="2" width="30.75390625" style="12" customWidth="1"/>
    <col min="3" max="3" width="30.75390625" style="13" customWidth="1"/>
    <col min="4" max="4" width="14.25390625" style="13" customWidth="1"/>
    <col min="5" max="16384" width="9.125" style="13" customWidth="1"/>
  </cols>
  <sheetData>
    <row r="1" spans="1:11" ht="13.5" customHeight="1">
      <c r="A1" s="144" t="s">
        <v>16</v>
      </c>
      <c r="B1" s="144"/>
      <c r="C1" s="145" t="s">
        <v>7</v>
      </c>
      <c r="D1" s="145"/>
      <c r="F1" s="14"/>
      <c r="G1" s="15"/>
      <c r="I1" s="15"/>
      <c r="J1" s="15"/>
      <c r="K1" s="15"/>
    </row>
    <row r="2" spans="1:11" ht="13.5" customHeight="1">
      <c r="A2" s="146" t="s">
        <v>627</v>
      </c>
      <c r="B2" s="146"/>
      <c r="C2" s="145" t="s">
        <v>17</v>
      </c>
      <c r="D2" s="145"/>
      <c r="E2" s="16"/>
      <c r="F2" s="16"/>
      <c r="G2" s="16"/>
      <c r="H2" s="16"/>
      <c r="I2" s="16"/>
      <c r="J2" s="16"/>
      <c r="K2" s="16"/>
    </row>
    <row r="3" spans="1:11" ht="30" customHeight="1" thickBot="1">
      <c r="A3" s="147" t="s">
        <v>18</v>
      </c>
      <c r="B3" s="148"/>
      <c r="C3" s="147" t="s">
        <v>19</v>
      </c>
      <c r="D3" s="149"/>
      <c r="E3" s="16"/>
      <c r="F3" s="16"/>
      <c r="G3" s="16"/>
      <c r="H3" s="16"/>
      <c r="I3" s="16"/>
      <c r="J3" s="16"/>
      <c r="K3" s="16"/>
    </row>
    <row r="4" spans="1:4" ht="15" customHeight="1" thickTop="1">
      <c r="A4" s="136" t="s">
        <v>20</v>
      </c>
      <c r="B4" s="137"/>
      <c r="C4" s="138"/>
      <c r="D4" s="139"/>
    </row>
    <row r="5" spans="1:4" ht="15" customHeight="1">
      <c r="A5" s="140" t="s">
        <v>21</v>
      </c>
      <c r="B5" s="141"/>
      <c r="C5" s="142"/>
      <c r="D5" s="143"/>
    </row>
    <row r="6" spans="1:4" ht="40.5" customHeight="1">
      <c r="A6" s="132" t="s">
        <v>22</v>
      </c>
      <c r="B6" s="133"/>
      <c r="C6" s="124" t="s">
        <v>23</v>
      </c>
      <c r="D6" s="115"/>
    </row>
    <row r="7" spans="1:4" ht="15" customHeight="1">
      <c r="A7" s="132" t="s">
        <v>24</v>
      </c>
      <c r="B7" s="133"/>
      <c r="C7" s="114" t="s">
        <v>25</v>
      </c>
      <c r="D7" s="115"/>
    </row>
    <row r="8" spans="1:4" ht="30" customHeight="1">
      <c r="A8" s="112" t="s">
        <v>26</v>
      </c>
      <c r="B8" s="113"/>
      <c r="C8" s="124" t="s">
        <v>600</v>
      </c>
      <c r="D8" s="115"/>
    </row>
    <row r="9" spans="1:4" ht="15" customHeight="1">
      <c r="A9" s="132" t="s">
        <v>27</v>
      </c>
      <c r="B9" s="133"/>
      <c r="C9" s="134" t="s">
        <v>28</v>
      </c>
      <c r="D9" s="115"/>
    </row>
    <row r="10" spans="1:4" ht="15" customHeight="1">
      <c r="A10" s="132" t="s">
        <v>29</v>
      </c>
      <c r="B10" s="133"/>
      <c r="C10" s="134" t="s">
        <v>30</v>
      </c>
      <c r="D10" s="115"/>
    </row>
    <row r="11" spans="1:4" ht="15" customHeight="1">
      <c r="A11" s="112" t="s">
        <v>31</v>
      </c>
      <c r="B11" s="113"/>
      <c r="C11" s="114" t="s">
        <v>32</v>
      </c>
      <c r="D11" s="115"/>
    </row>
    <row r="12" spans="1:4" ht="15" customHeight="1">
      <c r="A12" s="112" t="s">
        <v>33</v>
      </c>
      <c r="B12" s="113"/>
      <c r="C12" s="135">
        <v>711</v>
      </c>
      <c r="D12" s="131"/>
    </row>
    <row r="13" spans="1:4" ht="44.25" customHeight="1">
      <c r="A13" s="112" t="s">
        <v>34</v>
      </c>
      <c r="B13" s="113"/>
      <c r="C13" s="124" t="s">
        <v>607</v>
      </c>
      <c r="D13" s="125"/>
    </row>
    <row r="14" spans="1:4" ht="15" customHeight="1">
      <c r="A14" s="112" t="s">
        <v>35</v>
      </c>
      <c r="B14" s="113"/>
      <c r="C14" s="114" t="s">
        <v>604</v>
      </c>
      <c r="D14" s="115"/>
    </row>
    <row r="15" spans="1:4" ht="27.75" customHeight="1">
      <c r="A15" s="112" t="s">
        <v>36</v>
      </c>
      <c r="B15" s="113"/>
      <c r="C15" s="114" t="s">
        <v>599</v>
      </c>
      <c r="D15" s="115"/>
    </row>
    <row r="16" spans="1:4" ht="52.5" customHeight="1">
      <c r="A16" s="112" t="s">
        <v>485</v>
      </c>
      <c r="B16" s="113"/>
      <c r="C16" s="124" t="s">
        <v>614</v>
      </c>
      <c r="D16" s="125"/>
    </row>
    <row r="17" spans="1:4" ht="15" customHeight="1">
      <c r="A17" s="122" t="s">
        <v>37</v>
      </c>
      <c r="B17" s="123"/>
      <c r="C17" s="114" t="s">
        <v>38</v>
      </c>
      <c r="D17" s="115"/>
    </row>
    <row r="18" spans="1:4" ht="75" customHeight="1">
      <c r="A18" s="112" t="s">
        <v>39</v>
      </c>
      <c r="B18" s="113"/>
      <c r="C18" s="124" t="s">
        <v>613</v>
      </c>
      <c r="D18" s="125"/>
    </row>
    <row r="19" spans="1:4" ht="88.5" customHeight="1">
      <c r="A19" s="112" t="s">
        <v>40</v>
      </c>
      <c r="B19" s="113"/>
      <c r="C19" s="124" t="s">
        <v>615</v>
      </c>
      <c r="D19" s="125"/>
    </row>
    <row r="20" spans="1:4" ht="214.5" customHeight="1">
      <c r="A20" s="112" t="s">
        <v>41</v>
      </c>
      <c r="B20" s="113"/>
      <c r="C20" s="124" t="s">
        <v>625</v>
      </c>
      <c r="D20" s="125"/>
    </row>
    <row r="21" spans="1:4" ht="15" customHeight="1">
      <c r="A21" s="122" t="s">
        <v>42</v>
      </c>
      <c r="B21" s="123"/>
      <c r="C21" s="114"/>
      <c r="D21" s="115"/>
    </row>
    <row r="22" spans="1:4" ht="15" customHeight="1">
      <c r="A22" s="112" t="s">
        <v>43</v>
      </c>
      <c r="B22" s="113"/>
      <c r="C22" s="130">
        <v>5540</v>
      </c>
      <c r="D22" s="131"/>
    </row>
    <row r="23" spans="1:4" ht="38.25" customHeight="1">
      <c r="A23" s="112" t="s">
        <v>44</v>
      </c>
      <c r="B23" s="113"/>
      <c r="C23" s="124" t="s">
        <v>616</v>
      </c>
      <c r="D23" s="125"/>
    </row>
    <row r="24" spans="1:4" ht="75.75" customHeight="1">
      <c r="A24" s="112" t="s">
        <v>45</v>
      </c>
      <c r="B24" s="113"/>
      <c r="C24" s="124" t="s">
        <v>633</v>
      </c>
      <c r="D24" s="125"/>
    </row>
    <row r="25" spans="1:4" ht="15" customHeight="1">
      <c r="A25" s="122" t="s">
        <v>46</v>
      </c>
      <c r="B25" s="123"/>
      <c r="C25" s="114" t="s">
        <v>38</v>
      </c>
      <c r="D25" s="115"/>
    </row>
    <row r="26" spans="1:4" ht="219" customHeight="1">
      <c r="A26" s="112" t="s">
        <v>47</v>
      </c>
      <c r="B26" s="113"/>
      <c r="C26" s="128" t="s">
        <v>621</v>
      </c>
      <c r="D26" s="129"/>
    </row>
    <row r="27" spans="1:4" ht="110.25" customHeight="1">
      <c r="A27" s="122" t="s">
        <v>48</v>
      </c>
      <c r="B27" s="123"/>
      <c r="C27" s="114"/>
      <c r="D27" s="115"/>
    </row>
    <row r="28" spans="1:4" ht="29.25" customHeight="1">
      <c r="A28" s="112" t="s">
        <v>49</v>
      </c>
      <c r="B28" s="113"/>
      <c r="C28" s="124" t="s">
        <v>623</v>
      </c>
      <c r="D28" s="125"/>
    </row>
    <row r="29" spans="1:7" ht="134.25" customHeight="1">
      <c r="A29" s="112" t="s">
        <v>50</v>
      </c>
      <c r="B29" s="113"/>
      <c r="C29" s="126" t="s">
        <v>622</v>
      </c>
      <c r="D29" s="127"/>
      <c r="F29" s="109"/>
      <c r="G29" s="109"/>
    </row>
    <row r="30" spans="1:4" ht="78" customHeight="1">
      <c r="A30" s="112" t="s">
        <v>51</v>
      </c>
      <c r="B30" s="113"/>
      <c r="C30" s="124"/>
      <c r="D30" s="125"/>
    </row>
    <row r="31" spans="1:4" ht="15" customHeight="1">
      <c r="A31" s="122" t="s">
        <v>52</v>
      </c>
      <c r="B31" s="123"/>
      <c r="C31" s="114"/>
      <c r="D31" s="115"/>
    </row>
    <row r="32" spans="1:4" ht="13.5" customHeight="1">
      <c r="A32" s="112" t="s">
        <v>601</v>
      </c>
      <c r="B32" s="113"/>
      <c r="C32" s="114"/>
      <c r="D32" s="115"/>
    </row>
    <row r="33" spans="1:4" ht="30" customHeight="1">
      <c r="A33" s="112" t="s">
        <v>53</v>
      </c>
      <c r="B33" s="113"/>
      <c r="C33" s="124" t="s">
        <v>632</v>
      </c>
      <c r="D33" s="125"/>
    </row>
    <row r="34" spans="1:4" ht="12.75">
      <c r="A34" s="112" t="s">
        <v>54</v>
      </c>
      <c r="B34" s="113"/>
      <c r="C34" s="124"/>
      <c r="D34" s="125"/>
    </row>
    <row r="35" spans="1:4" ht="30" customHeight="1">
      <c r="A35" s="112" t="s">
        <v>55</v>
      </c>
      <c r="B35" s="113"/>
      <c r="C35" s="114"/>
      <c r="D35" s="115"/>
    </row>
    <row r="36" spans="1:4" ht="24.75" customHeight="1">
      <c r="A36" s="116" t="s">
        <v>56</v>
      </c>
      <c r="B36" s="117"/>
      <c r="C36" s="118"/>
      <c r="D36" s="119"/>
    </row>
    <row r="38" spans="1:4" ht="13.5" customHeight="1">
      <c r="A38" s="120" t="s">
        <v>626</v>
      </c>
      <c r="B38" s="120"/>
      <c r="C38" s="110" t="s">
        <v>58</v>
      </c>
      <c r="D38" s="110"/>
    </row>
    <row r="39" spans="1:4" ht="13.5" customHeight="1">
      <c r="A39" s="18"/>
      <c r="B39" s="19"/>
      <c r="C39" s="121" t="s">
        <v>608</v>
      </c>
      <c r="D39" s="121"/>
    </row>
    <row r="40" spans="1:4" ht="13.5" customHeight="1">
      <c r="A40" s="18"/>
      <c r="B40" s="18"/>
      <c r="C40" s="18"/>
      <c r="D40" s="18"/>
    </row>
    <row r="41" spans="1:4" ht="13.5" customHeight="1">
      <c r="A41" s="18"/>
      <c r="B41" s="18"/>
      <c r="C41" s="110" t="s">
        <v>603</v>
      </c>
      <c r="D41" s="110"/>
    </row>
    <row r="42" spans="1:4" ht="13.5" customHeight="1">
      <c r="A42" s="18"/>
      <c r="B42" s="18"/>
      <c r="C42" s="111" t="s">
        <v>602</v>
      </c>
      <c r="D42" s="111"/>
    </row>
    <row r="43" spans="1:2" ht="13.5" customHeight="1">
      <c r="A43" s="13"/>
      <c r="B43" s="13"/>
    </row>
    <row r="63" ht="13.5" customHeight="1">
      <c r="B63" s="13"/>
    </row>
    <row r="64" ht="13.5" customHeight="1">
      <c r="B64" s="13"/>
    </row>
    <row r="65" ht="13.5" customHeight="1">
      <c r="B65" s="13"/>
    </row>
    <row r="66" ht="13.5" customHeight="1">
      <c r="B66" s="13"/>
    </row>
    <row r="67" ht="13.5" customHeight="1">
      <c r="B67" s="13"/>
    </row>
  </sheetData>
  <sheetProtection/>
  <mergeCells count="78">
    <mergeCell ref="A1:B1"/>
    <mergeCell ref="C1:D1"/>
    <mergeCell ref="A2:B2"/>
    <mergeCell ref="C2:D2"/>
    <mergeCell ref="A3:B3"/>
    <mergeCell ref="C3:D3"/>
    <mergeCell ref="A4:B4"/>
    <mergeCell ref="C4:D4"/>
    <mergeCell ref="A5:B5"/>
    <mergeCell ref="C5:D5"/>
    <mergeCell ref="A6:B6"/>
    <mergeCell ref="C6:D6"/>
    <mergeCell ref="A7:B7"/>
    <mergeCell ref="C7:D7"/>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A33:B33"/>
    <mergeCell ref="C33:D33"/>
    <mergeCell ref="A34:B34"/>
    <mergeCell ref="C34:D34"/>
    <mergeCell ref="A32:B32"/>
    <mergeCell ref="C32:D32"/>
    <mergeCell ref="F29:G29"/>
    <mergeCell ref="C41:D41"/>
    <mergeCell ref="C42:D42"/>
    <mergeCell ref="A35:B35"/>
    <mergeCell ref="C35:D35"/>
    <mergeCell ref="A36:B36"/>
    <mergeCell ref="C36:D36"/>
    <mergeCell ref="A38:B38"/>
    <mergeCell ref="C38:D38"/>
    <mergeCell ref="C39:D39"/>
  </mergeCells>
  <hyperlinks>
    <hyperlink ref="C9" r:id="rId1" display="info@bosnalijek.ba"/>
    <hyperlink ref="C10" r:id="rId2" display="www.bosnalijek.ba"/>
  </hyperlinks>
  <printOptions horizontalCentered="1"/>
  <pageMargins left="0.25" right="0.25" top="0.75" bottom="0.75" header="0.3" footer="0.3"/>
  <pageSetup fitToHeight="0" fitToWidth="1" horizontalDpi="600" verticalDpi="600" orientation="portrait" paperSize="9" scale="72" r:id="rId3"/>
  <customProperties>
    <customPr name="EpmWorksheetKeyString_GUID" r:id="rId4"/>
  </customProperties>
</worksheet>
</file>

<file path=xl/worksheets/sheet2.xml><?xml version="1.0" encoding="utf-8"?>
<worksheet xmlns="http://schemas.openxmlformats.org/spreadsheetml/2006/main" xmlns:r="http://schemas.openxmlformats.org/officeDocument/2006/relationships">
  <sheetPr>
    <pageSetUpPr fitToPage="1"/>
  </sheetPr>
  <dimension ref="A1:I189"/>
  <sheetViews>
    <sheetView zoomScale="85" zoomScaleNormal="85" zoomScalePageLayoutView="0" workbookViewId="0" topLeftCell="B118">
      <selection activeCell="H129" sqref="H129"/>
    </sheetView>
  </sheetViews>
  <sheetFormatPr defaultColWidth="9.00390625" defaultRowHeight="12.75"/>
  <cols>
    <col min="1" max="1" width="18.625" style="1" customWidth="1"/>
    <col min="2" max="2" width="15.375" style="1" customWidth="1"/>
    <col min="3" max="3" width="46.125" style="1" customWidth="1"/>
    <col min="4" max="4" width="12.75390625" style="1" customWidth="1"/>
    <col min="5" max="7" width="3.125" style="1" customWidth="1"/>
    <col min="8" max="8" width="16.625" style="1" customWidth="1"/>
    <col min="9" max="9" width="16.375" style="1" customWidth="1"/>
    <col min="10" max="16384" width="9.125" style="1" customWidth="1"/>
  </cols>
  <sheetData>
    <row r="1" spans="1:9" ht="13.5">
      <c r="A1" s="20"/>
      <c r="B1" s="21"/>
      <c r="I1" s="2" t="s">
        <v>59</v>
      </c>
    </row>
    <row r="2" spans="1:9" ht="13.5">
      <c r="A2" s="22"/>
      <c r="C2" s="23"/>
      <c r="I2" s="2" t="s">
        <v>60</v>
      </c>
    </row>
    <row r="3" spans="1:9" ht="12.75">
      <c r="A3" s="24" t="s">
        <v>61</v>
      </c>
      <c r="B3" s="190" t="s">
        <v>62</v>
      </c>
      <c r="C3" s="191"/>
      <c r="D3" s="191"/>
      <c r="E3" s="191"/>
      <c r="F3" s="191"/>
      <c r="G3" s="191"/>
      <c r="H3" s="191"/>
      <c r="I3" s="192"/>
    </row>
    <row r="4" spans="1:9" ht="12.75" customHeight="1">
      <c r="A4" s="24" t="s">
        <v>63</v>
      </c>
      <c r="B4" s="190" t="s">
        <v>25</v>
      </c>
      <c r="C4" s="191"/>
      <c r="D4" s="191"/>
      <c r="E4" s="191"/>
      <c r="F4" s="191"/>
      <c r="G4" s="191"/>
      <c r="H4" s="191"/>
      <c r="I4" s="192"/>
    </row>
    <row r="5" spans="1:9" ht="12.75">
      <c r="A5" s="24" t="s">
        <v>6</v>
      </c>
      <c r="B5" s="193" t="s">
        <v>486</v>
      </c>
      <c r="C5" s="194"/>
      <c r="D5" s="194"/>
      <c r="E5" s="194"/>
      <c r="F5" s="194"/>
      <c r="G5" s="194"/>
      <c r="H5" s="194"/>
      <c r="I5" s="195"/>
    </row>
    <row r="6" spans="1:9" ht="12.75">
      <c r="A6" s="24" t="s">
        <v>64</v>
      </c>
      <c r="B6" s="193">
        <v>420059834009</v>
      </c>
      <c r="C6" s="194"/>
      <c r="D6" s="194"/>
      <c r="E6" s="194"/>
      <c r="F6" s="194"/>
      <c r="G6" s="194"/>
      <c r="H6" s="194"/>
      <c r="I6" s="195"/>
    </row>
    <row r="7" spans="1:9" ht="12.75">
      <c r="A7" s="24" t="s">
        <v>65</v>
      </c>
      <c r="B7" s="193">
        <v>420059834009</v>
      </c>
      <c r="C7" s="194"/>
      <c r="D7" s="194"/>
      <c r="E7" s="194"/>
      <c r="F7" s="194"/>
      <c r="G7" s="194"/>
      <c r="H7" s="194"/>
      <c r="I7" s="195"/>
    </row>
    <row r="8" spans="4:9" ht="18" customHeight="1">
      <c r="D8" s="4"/>
      <c r="H8" s="25"/>
      <c r="I8" s="25"/>
    </row>
    <row r="9" ht="12.75" hidden="1"/>
    <row r="10" ht="1.5" customHeight="1" hidden="1"/>
    <row r="11" spans="1:9" ht="18.75" customHeight="1" thickBot="1">
      <c r="A11" s="196" t="s">
        <v>66</v>
      </c>
      <c r="B11" s="197"/>
      <c r="C11" s="197"/>
      <c r="D11" s="197"/>
      <c r="E11" s="197"/>
      <c r="F11" s="197"/>
      <c r="G11" s="197"/>
      <c r="H11" s="197"/>
      <c r="I11" s="197"/>
    </row>
    <row r="12" spans="1:9" ht="12" customHeight="1" thickTop="1">
      <c r="A12" s="198"/>
      <c r="B12" s="198"/>
      <c r="C12" s="198"/>
      <c r="D12" s="198"/>
      <c r="E12" s="198"/>
      <c r="F12" s="198"/>
      <c r="G12" s="198"/>
      <c r="H12" s="198"/>
      <c r="I12" s="198"/>
    </row>
    <row r="13" spans="3:8" ht="18.75" customHeight="1">
      <c r="C13" s="198" t="s">
        <v>628</v>
      </c>
      <c r="D13" s="198"/>
      <c r="E13" s="198"/>
      <c r="F13" s="198"/>
      <c r="G13" s="198"/>
      <c r="H13" s="26"/>
    </row>
    <row r="14" ht="12.75">
      <c r="I14" s="1" t="s">
        <v>67</v>
      </c>
    </row>
    <row r="15" spans="1:9" ht="15" customHeight="1">
      <c r="A15" s="199" t="s">
        <v>68</v>
      </c>
      <c r="B15" s="203" t="s">
        <v>69</v>
      </c>
      <c r="C15" s="204"/>
      <c r="D15" s="27" t="s">
        <v>8</v>
      </c>
      <c r="E15" s="209" t="s">
        <v>70</v>
      </c>
      <c r="F15" s="210"/>
      <c r="G15" s="211"/>
      <c r="H15" s="212" t="s">
        <v>9</v>
      </c>
      <c r="I15" s="204"/>
    </row>
    <row r="16" spans="1:9" ht="15" customHeight="1">
      <c r="A16" s="200"/>
      <c r="B16" s="205"/>
      <c r="C16" s="206"/>
      <c r="D16" s="28"/>
      <c r="E16" s="214" t="s">
        <v>71</v>
      </c>
      <c r="F16" s="215"/>
      <c r="G16" s="216"/>
      <c r="H16" s="213"/>
      <c r="I16" s="208"/>
    </row>
    <row r="17" spans="1:9" ht="15" customHeight="1">
      <c r="A17" s="201"/>
      <c r="B17" s="205"/>
      <c r="C17" s="206"/>
      <c r="D17" s="28"/>
      <c r="E17" s="217"/>
      <c r="F17" s="218"/>
      <c r="G17" s="219"/>
      <c r="H17" s="29" t="s">
        <v>72</v>
      </c>
      <c r="I17" s="30" t="s">
        <v>73</v>
      </c>
    </row>
    <row r="18" spans="1:9" ht="15" customHeight="1">
      <c r="A18" s="202"/>
      <c r="B18" s="207"/>
      <c r="C18" s="208"/>
      <c r="D18" s="31"/>
      <c r="E18" s="220"/>
      <c r="F18" s="221"/>
      <c r="G18" s="222"/>
      <c r="H18" s="32" t="s">
        <v>74</v>
      </c>
      <c r="I18" s="33" t="s">
        <v>74</v>
      </c>
    </row>
    <row r="19" spans="1:9" ht="12.75">
      <c r="A19" s="34">
        <v>1</v>
      </c>
      <c r="B19" s="189">
        <v>2</v>
      </c>
      <c r="C19" s="189"/>
      <c r="D19" s="34">
        <v>3</v>
      </c>
      <c r="E19" s="189">
        <v>4</v>
      </c>
      <c r="F19" s="189"/>
      <c r="G19" s="189"/>
      <c r="H19" s="34">
        <v>5</v>
      </c>
      <c r="I19" s="34">
        <v>6</v>
      </c>
    </row>
    <row r="20" spans="1:9" ht="15" customHeight="1">
      <c r="A20" s="11"/>
      <c r="B20" s="151" t="s">
        <v>75</v>
      </c>
      <c r="C20" s="151"/>
      <c r="D20" s="11"/>
      <c r="E20" s="186"/>
      <c r="F20" s="186"/>
      <c r="G20" s="186"/>
      <c r="H20" s="11"/>
      <c r="I20" s="11"/>
    </row>
    <row r="21" spans="1:9" ht="15" customHeight="1">
      <c r="A21" s="11"/>
      <c r="B21" s="150" t="s">
        <v>76</v>
      </c>
      <c r="C21" s="150"/>
      <c r="D21" s="11"/>
      <c r="E21" s="186"/>
      <c r="F21" s="186"/>
      <c r="G21" s="186"/>
      <c r="H21" s="35"/>
      <c r="I21" s="35"/>
    </row>
    <row r="22" spans="1:9" ht="13.5">
      <c r="A22" s="11"/>
      <c r="B22" s="151" t="s">
        <v>77</v>
      </c>
      <c r="C22" s="151"/>
      <c r="D22" s="11"/>
      <c r="E22" s="36">
        <v>2</v>
      </c>
      <c r="F22" s="37">
        <v>0</v>
      </c>
      <c r="G22" s="38">
        <v>1</v>
      </c>
      <c r="H22" s="84">
        <f>H23+H27+H31+H32</f>
        <v>146319357</v>
      </c>
      <c r="I22" s="84">
        <f>I23+I27+I31+I32</f>
        <v>171262925</v>
      </c>
    </row>
    <row r="23" spans="1:9" ht="15" customHeight="1">
      <c r="A23" s="11">
        <v>60</v>
      </c>
      <c r="B23" s="150" t="s">
        <v>78</v>
      </c>
      <c r="C23" s="150"/>
      <c r="D23" s="11"/>
      <c r="E23" s="36">
        <v>2</v>
      </c>
      <c r="F23" s="37">
        <v>0</v>
      </c>
      <c r="G23" s="38">
        <v>2</v>
      </c>
      <c r="H23" s="100">
        <f>SUM(H24:H26)</f>
        <v>507990</v>
      </c>
      <c r="I23" s="100">
        <f>SUM(I24:I26)</f>
        <v>2478848</v>
      </c>
    </row>
    <row r="24" spans="1:9" ht="15" customHeight="1">
      <c r="A24" s="11">
        <v>600</v>
      </c>
      <c r="B24" s="187" t="s">
        <v>79</v>
      </c>
      <c r="C24" s="188"/>
      <c r="D24" s="11"/>
      <c r="E24" s="36">
        <v>2</v>
      </c>
      <c r="F24" s="37">
        <v>0</v>
      </c>
      <c r="G24" s="38">
        <v>3</v>
      </c>
      <c r="H24" s="100"/>
      <c r="I24" s="101"/>
    </row>
    <row r="25" spans="1:9" ht="15" customHeight="1">
      <c r="A25" s="11">
        <v>601</v>
      </c>
      <c r="B25" s="150" t="s">
        <v>80</v>
      </c>
      <c r="C25" s="150"/>
      <c r="D25" s="11"/>
      <c r="E25" s="36">
        <v>2</v>
      </c>
      <c r="F25" s="37">
        <v>0</v>
      </c>
      <c r="G25" s="38">
        <v>4</v>
      </c>
      <c r="H25" s="100">
        <v>507990</v>
      </c>
      <c r="I25" s="102">
        <v>2478848</v>
      </c>
    </row>
    <row r="26" spans="1:9" ht="15" customHeight="1">
      <c r="A26" s="11">
        <v>602</v>
      </c>
      <c r="B26" s="150" t="s">
        <v>81</v>
      </c>
      <c r="C26" s="150"/>
      <c r="D26" s="11"/>
      <c r="E26" s="36">
        <v>2</v>
      </c>
      <c r="F26" s="37">
        <v>0</v>
      </c>
      <c r="G26" s="38">
        <v>5</v>
      </c>
      <c r="H26" s="100">
        <v>0</v>
      </c>
      <c r="I26" s="101">
        <v>0</v>
      </c>
    </row>
    <row r="27" spans="1:9" ht="15" customHeight="1">
      <c r="A27" s="11">
        <v>61</v>
      </c>
      <c r="B27" s="150" t="s">
        <v>82</v>
      </c>
      <c r="C27" s="150"/>
      <c r="D27" s="11"/>
      <c r="E27" s="36">
        <v>2</v>
      </c>
      <c r="F27" s="37">
        <v>0</v>
      </c>
      <c r="G27" s="38">
        <v>6</v>
      </c>
      <c r="H27" s="100">
        <v>143719032</v>
      </c>
      <c r="I27" s="100">
        <v>156088869</v>
      </c>
    </row>
    <row r="28" spans="1:9" ht="15" customHeight="1">
      <c r="A28" s="11">
        <v>610</v>
      </c>
      <c r="B28" s="150" t="s">
        <v>83</v>
      </c>
      <c r="C28" s="150"/>
      <c r="D28" s="11"/>
      <c r="E28" s="36">
        <v>2</v>
      </c>
      <c r="F28" s="37">
        <v>0</v>
      </c>
      <c r="G28" s="38">
        <v>7</v>
      </c>
      <c r="H28" s="100">
        <v>0</v>
      </c>
      <c r="I28" s="101">
        <v>0</v>
      </c>
    </row>
    <row r="29" spans="1:9" ht="15.75" customHeight="1">
      <c r="A29" s="11">
        <v>611</v>
      </c>
      <c r="B29" s="150" t="s">
        <v>84</v>
      </c>
      <c r="C29" s="150"/>
      <c r="D29" s="11"/>
      <c r="E29" s="36">
        <v>2</v>
      </c>
      <c r="F29" s="37">
        <v>0</v>
      </c>
      <c r="G29" s="38">
        <v>8</v>
      </c>
      <c r="H29" s="100">
        <v>36883112</v>
      </c>
      <c r="I29" s="101">
        <v>35035636</v>
      </c>
    </row>
    <row r="30" spans="1:9" ht="15" customHeight="1">
      <c r="A30" s="11">
        <v>612</v>
      </c>
      <c r="B30" s="150" t="s">
        <v>85</v>
      </c>
      <c r="C30" s="150"/>
      <c r="D30" s="11"/>
      <c r="E30" s="36">
        <v>2</v>
      </c>
      <c r="F30" s="37">
        <v>0</v>
      </c>
      <c r="G30" s="38">
        <v>9</v>
      </c>
      <c r="H30" s="100">
        <v>106835920</v>
      </c>
      <c r="I30" s="101">
        <v>121053233</v>
      </c>
    </row>
    <row r="31" spans="1:9" ht="15" customHeight="1">
      <c r="A31" s="11">
        <v>62</v>
      </c>
      <c r="B31" s="150" t="s">
        <v>86</v>
      </c>
      <c r="C31" s="150"/>
      <c r="D31" s="11"/>
      <c r="E31" s="36">
        <v>2</v>
      </c>
      <c r="F31" s="37">
        <v>1</v>
      </c>
      <c r="G31" s="38">
        <v>0</v>
      </c>
      <c r="H31" s="100">
        <v>0</v>
      </c>
      <c r="I31" s="101">
        <v>0</v>
      </c>
    </row>
    <row r="32" spans="1:9" ht="15" customHeight="1">
      <c r="A32" s="11">
        <v>65</v>
      </c>
      <c r="B32" s="150" t="s">
        <v>87</v>
      </c>
      <c r="C32" s="150"/>
      <c r="D32" s="11"/>
      <c r="E32" s="36">
        <v>2</v>
      </c>
      <c r="F32" s="37">
        <v>1</v>
      </c>
      <c r="G32" s="38">
        <v>1</v>
      </c>
      <c r="H32" s="100">
        <v>2092335</v>
      </c>
      <c r="I32" s="101">
        <v>12695208</v>
      </c>
    </row>
    <row r="33" spans="1:9" ht="15" customHeight="1">
      <c r="A33" s="11"/>
      <c r="B33" s="151" t="s">
        <v>88</v>
      </c>
      <c r="C33" s="151"/>
      <c r="D33" s="11"/>
      <c r="E33" s="36">
        <v>2</v>
      </c>
      <c r="F33" s="37">
        <v>1</v>
      </c>
      <c r="G33" s="38">
        <v>2</v>
      </c>
      <c r="H33" s="84">
        <f>H34+H35+H36+H40+H41+H42+H43-H44+H45</f>
        <v>131580462</v>
      </c>
      <c r="I33" s="84">
        <f>I34+I35+I36+I40+I41+I42+I43-I44+I45</f>
        <v>131549279</v>
      </c>
    </row>
    <row r="34" spans="1:9" ht="12.75">
      <c r="A34" s="11">
        <v>50</v>
      </c>
      <c r="B34" s="150" t="s">
        <v>89</v>
      </c>
      <c r="C34" s="150"/>
      <c r="D34" s="11"/>
      <c r="E34" s="36">
        <v>2</v>
      </c>
      <c r="F34" s="37">
        <v>1</v>
      </c>
      <c r="G34" s="38">
        <v>3</v>
      </c>
      <c r="H34" s="100">
        <v>334926</v>
      </c>
      <c r="I34" s="101">
        <v>2147762</v>
      </c>
    </row>
    <row r="35" spans="1:9" ht="12.75">
      <c r="A35" s="11">
        <v>51</v>
      </c>
      <c r="B35" s="150" t="s">
        <v>90</v>
      </c>
      <c r="C35" s="150"/>
      <c r="D35" s="11"/>
      <c r="E35" s="36">
        <v>2</v>
      </c>
      <c r="F35" s="37">
        <v>1</v>
      </c>
      <c r="G35" s="38">
        <v>4</v>
      </c>
      <c r="H35" s="100">
        <v>30219607</v>
      </c>
      <c r="I35" s="101">
        <v>31474005</v>
      </c>
    </row>
    <row r="36" spans="1:9" ht="15" customHeight="1">
      <c r="A36" s="11">
        <v>52</v>
      </c>
      <c r="B36" s="150" t="s">
        <v>91</v>
      </c>
      <c r="C36" s="150"/>
      <c r="D36" s="11"/>
      <c r="E36" s="36">
        <v>2</v>
      </c>
      <c r="F36" s="37">
        <v>1</v>
      </c>
      <c r="G36" s="38">
        <v>5</v>
      </c>
      <c r="H36" s="100">
        <f>+H37+H38+H39</f>
        <v>41051840</v>
      </c>
      <c r="I36" s="101">
        <f>+I37+I38+I39</f>
        <v>40624227</v>
      </c>
    </row>
    <row r="37" spans="1:9" ht="15" customHeight="1">
      <c r="A37" s="11" t="s">
        <v>92</v>
      </c>
      <c r="B37" s="150" t="s">
        <v>93</v>
      </c>
      <c r="C37" s="150"/>
      <c r="D37" s="11"/>
      <c r="E37" s="36">
        <v>2</v>
      </c>
      <c r="F37" s="37">
        <v>1</v>
      </c>
      <c r="G37" s="38">
        <v>6</v>
      </c>
      <c r="H37" s="100">
        <v>26027277</v>
      </c>
      <c r="I37" s="101">
        <v>27451598</v>
      </c>
    </row>
    <row r="38" spans="1:9" ht="15" customHeight="1">
      <c r="A38" s="11" t="s">
        <v>94</v>
      </c>
      <c r="B38" s="150" t="s">
        <v>95</v>
      </c>
      <c r="C38" s="150"/>
      <c r="D38" s="11"/>
      <c r="E38" s="36">
        <v>2</v>
      </c>
      <c r="F38" s="37">
        <v>1</v>
      </c>
      <c r="G38" s="38">
        <v>7</v>
      </c>
      <c r="H38" s="100">
        <v>5266482</v>
      </c>
      <c r="I38" s="101">
        <v>4208445</v>
      </c>
    </row>
    <row r="39" spans="1:9" ht="15" customHeight="1">
      <c r="A39" s="11" t="s">
        <v>96</v>
      </c>
      <c r="B39" s="150" t="s">
        <v>97</v>
      </c>
      <c r="C39" s="150"/>
      <c r="D39" s="11"/>
      <c r="E39" s="36">
        <v>2</v>
      </c>
      <c r="F39" s="37">
        <v>1</v>
      </c>
      <c r="G39" s="38">
        <v>8</v>
      </c>
      <c r="H39" s="100">
        <v>9758081</v>
      </c>
      <c r="I39" s="101">
        <v>8964184</v>
      </c>
    </row>
    <row r="40" spans="1:9" ht="15" customHeight="1">
      <c r="A40" s="11">
        <v>53</v>
      </c>
      <c r="B40" s="150" t="s">
        <v>98</v>
      </c>
      <c r="C40" s="150"/>
      <c r="D40" s="11"/>
      <c r="E40" s="36">
        <v>2</v>
      </c>
      <c r="F40" s="37">
        <v>1</v>
      </c>
      <c r="G40" s="38">
        <v>9</v>
      </c>
      <c r="H40" s="100">
        <v>28587863</v>
      </c>
      <c r="I40" s="101">
        <v>30237423</v>
      </c>
    </row>
    <row r="41" spans="1:9" ht="15" customHeight="1">
      <c r="A41" s="11" t="s">
        <v>99</v>
      </c>
      <c r="B41" s="150" t="s">
        <v>100</v>
      </c>
      <c r="C41" s="150"/>
      <c r="D41" s="11"/>
      <c r="E41" s="36">
        <v>2</v>
      </c>
      <c r="F41" s="37">
        <v>2</v>
      </c>
      <c r="G41" s="38">
        <v>0</v>
      </c>
      <c r="H41" s="100">
        <v>10876568</v>
      </c>
      <c r="I41" s="101">
        <v>9402407</v>
      </c>
    </row>
    <row r="42" spans="1:9" ht="15" customHeight="1">
      <c r="A42" s="11" t="s">
        <v>101</v>
      </c>
      <c r="B42" s="150" t="s">
        <v>102</v>
      </c>
      <c r="C42" s="150"/>
      <c r="D42" s="11"/>
      <c r="E42" s="36">
        <v>2</v>
      </c>
      <c r="F42" s="37">
        <v>2</v>
      </c>
      <c r="G42" s="38">
        <v>1</v>
      </c>
      <c r="H42" s="100">
        <v>9606791</v>
      </c>
      <c r="I42" s="101">
        <v>5930814</v>
      </c>
    </row>
    <row r="43" spans="1:9" ht="15" customHeight="1">
      <c r="A43" s="11">
        <v>55</v>
      </c>
      <c r="B43" s="150" t="s">
        <v>103</v>
      </c>
      <c r="C43" s="150"/>
      <c r="D43" s="11"/>
      <c r="E43" s="36">
        <v>2</v>
      </c>
      <c r="F43" s="37">
        <v>2</v>
      </c>
      <c r="G43" s="38">
        <v>2</v>
      </c>
      <c r="H43" s="100">
        <v>14027361</v>
      </c>
      <c r="I43" s="101">
        <v>13238736</v>
      </c>
    </row>
    <row r="44" spans="1:9" ht="15" customHeight="1">
      <c r="A44" s="11" t="s">
        <v>104</v>
      </c>
      <c r="B44" s="150" t="s">
        <v>105</v>
      </c>
      <c r="C44" s="150"/>
      <c r="D44" s="11"/>
      <c r="E44" s="36">
        <v>2</v>
      </c>
      <c r="F44" s="37">
        <v>2</v>
      </c>
      <c r="G44" s="38">
        <v>3</v>
      </c>
      <c r="H44" s="100">
        <v>3124494</v>
      </c>
      <c r="I44" s="103">
        <v>1506095</v>
      </c>
    </row>
    <row r="45" spans="1:9" ht="15" customHeight="1">
      <c r="A45" s="11" t="s">
        <v>106</v>
      </c>
      <c r="B45" s="150" t="s">
        <v>107</v>
      </c>
      <c r="C45" s="150"/>
      <c r="D45" s="11"/>
      <c r="E45" s="36">
        <v>2</v>
      </c>
      <c r="F45" s="37">
        <v>2</v>
      </c>
      <c r="G45" s="38">
        <v>4</v>
      </c>
      <c r="H45" s="100"/>
      <c r="I45" s="103"/>
    </row>
    <row r="46" spans="1:9" ht="15" customHeight="1">
      <c r="A46" s="11"/>
      <c r="B46" s="151" t="s">
        <v>108</v>
      </c>
      <c r="C46" s="151"/>
      <c r="D46" s="11"/>
      <c r="E46" s="36">
        <v>2</v>
      </c>
      <c r="F46" s="37">
        <v>2</v>
      </c>
      <c r="G46" s="38">
        <v>5</v>
      </c>
      <c r="H46" s="84">
        <f>H22-H33</f>
        <v>14738895</v>
      </c>
      <c r="I46" s="84">
        <f>I22-I33</f>
        <v>39713646</v>
      </c>
    </row>
    <row r="47" spans="1:9" ht="15" customHeight="1">
      <c r="A47" s="11"/>
      <c r="B47" s="151" t="s">
        <v>109</v>
      </c>
      <c r="C47" s="151"/>
      <c r="D47" s="11"/>
      <c r="E47" s="36">
        <v>2</v>
      </c>
      <c r="F47" s="37">
        <v>2</v>
      </c>
      <c r="G47" s="38">
        <v>6</v>
      </c>
      <c r="H47" s="84"/>
      <c r="I47" s="84"/>
    </row>
    <row r="48" spans="1:9" ht="15" customHeight="1">
      <c r="A48" s="11"/>
      <c r="B48" s="150" t="s">
        <v>110</v>
      </c>
      <c r="C48" s="150"/>
      <c r="D48" s="11"/>
      <c r="E48" s="36"/>
      <c r="F48" s="37"/>
      <c r="G48" s="39"/>
      <c r="H48" s="104"/>
      <c r="I48" s="104"/>
    </row>
    <row r="49" spans="1:9" ht="15" customHeight="1">
      <c r="A49" s="11">
        <v>66</v>
      </c>
      <c r="B49" s="151" t="s">
        <v>111</v>
      </c>
      <c r="C49" s="151"/>
      <c r="D49" s="11"/>
      <c r="E49" s="36">
        <v>2</v>
      </c>
      <c r="F49" s="37">
        <v>2</v>
      </c>
      <c r="G49" s="39">
        <v>7</v>
      </c>
      <c r="H49" s="84">
        <f>H50+H51+H52+H53+H54+H55</f>
        <v>6959854</v>
      </c>
      <c r="I49" s="84">
        <f>I50+I51+I52+I53+I54+I55</f>
        <v>1475705</v>
      </c>
    </row>
    <row r="50" spans="1:9" ht="15" customHeight="1">
      <c r="A50" s="11">
        <v>660</v>
      </c>
      <c r="B50" s="150" t="s">
        <v>112</v>
      </c>
      <c r="C50" s="150"/>
      <c r="D50" s="11"/>
      <c r="E50" s="36">
        <v>2</v>
      </c>
      <c r="F50" s="37">
        <v>2</v>
      </c>
      <c r="G50" s="39">
        <v>8</v>
      </c>
      <c r="H50" s="100">
        <v>60385</v>
      </c>
      <c r="I50" s="101"/>
    </row>
    <row r="51" spans="1:9" ht="15" customHeight="1">
      <c r="A51" s="11">
        <v>661</v>
      </c>
      <c r="B51" s="150" t="s">
        <v>113</v>
      </c>
      <c r="C51" s="150"/>
      <c r="D51" s="11"/>
      <c r="E51" s="36">
        <v>2</v>
      </c>
      <c r="F51" s="37">
        <v>2</v>
      </c>
      <c r="G51" s="38">
        <v>9</v>
      </c>
      <c r="H51" s="100">
        <v>186196</v>
      </c>
      <c r="I51" s="101">
        <v>504755</v>
      </c>
    </row>
    <row r="52" spans="1:9" ht="15" customHeight="1">
      <c r="A52" s="11">
        <v>662</v>
      </c>
      <c r="B52" s="150" t="s">
        <v>114</v>
      </c>
      <c r="C52" s="150"/>
      <c r="D52" s="11"/>
      <c r="E52" s="36">
        <v>2</v>
      </c>
      <c r="F52" s="37">
        <v>3</v>
      </c>
      <c r="G52" s="38">
        <v>0</v>
      </c>
      <c r="H52" s="100">
        <v>6581246</v>
      </c>
      <c r="I52" s="101">
        <v>922417</v>
      </c>
    </row>
    <row r="53" spans="1:9" ht="15" customHeight="1">
      <c r="A53" s="11">
        <v>663</v>
      </c>
      <c r="B53" s="150" t="s">
        <v>115</v>
      </c>
      <c r="C53" s="150"/>
      <c r="D53" s="11"/>
      <c r="E53" s="36">
        <v>2</v>
      </c>
      <c r="F53" s="37">
        <v>3</v>
      </c>
      <c r="G53" s="38">
        <v>1</v>
      </c>
      <c r="H53" s="100"/>
      <c r="I53" s="101"/>
    </row>
    <row r="54" spans="1:9" ht="15" customHeight="1">
      <c r="A54" s="11">
        <v>664</v>
      </c>
      <c r="B54" s="150" t="s">
        <v>116</v>
      </c>
      <c r="C54" s="150"/>
      <c r="D54" s="11"/>
      <c r="E54" s="36">
        <v>2</v>
      </c>
      <c r="F54" s="37">
        <v>3</v>
      </c>
      <c r="G54" s="38">
        <v>2</v>
      </c>
      <c r="H54" s="100"/>
      <c r="I54" s="101"/>
    </row>
    <row r="55" spans="1:9" ht="15" customHeight="1">
      <c r="A55" s="11">
        <v>669</v>
      </c>
      <c r="B55" s="150" t="s">
        <v>117</v>
      </c>
      <c r="C55" s="150"/>
      <c r="D55" s="11"/>
      <c r="E55" s="36">
        <v>2</v>
      </c>
      <c r="F55" s="37">
        <v>3</v>
      </c>
      <c r="G55" s="38">
        <v>3</v>
      </c>
      <c r="H55" s="100">
        <v>132027</v>
      </c>
      <c r="I55" s="101">
        <v>48533</v>
      </c>
    </row>
    <row r="56" spans="1:9" ht="15" customHeight="1">
      <c r="A56" s="11">
        <v>56</v>
      </c>
      <c r="B56" s="151" t="s">
        <v>118</v>
      </c>
      <c r="C56" s="151"/>
      <c r="D56" s="11"/>
      <c r="E56" s="36">
        <v>2</v>
      </c>
      <c r="F56" s="37">
        <v>3</v>
      </c>
      <c r="G56" s="38">
        <v>4</v>
      </c>
      <c r="H56" s="84">
        <f>H57+H58+H59+H60+H61</f>
        <v>2027283</v>
      </c>
      <c r="I56" s="84">
        <f>I57+I58+I59+I60+I61</f>
        <v>6219950</v>
      </c>
    </row>
    <row r="57" spans="1:9" ht="15" customHeight="1">
      <c r="A57" s="11">
        <v>560</v>
      </c>
      <c r="B57" s="150" t="s">
        <v>119</v>
      </c>
      <c r="C57" s="150"/>
      <c r="D57" s="11"/>
      <c r="E57" s="36">
        <v>2</v>
      </c>
      <c r="F57" s="37">
        <v>3</v>
      </c>
      <c r="G57" s="38">
        <v>5</v>
      </c>
      <c r="H57" s="100"/>
      <c r="I57" s="101"/>
    </row>
    <row r="58" spans="1:9" ht="15" customHeight="1">
      <c r="A58" s="11">
        <v>561</v>
      </c>
      <c r="B58" s="150" t="s">
        <v>120</v>
      </c>
      <c r="C58" s="150"/>
      <c r="D58" s="11"/>
      <c r="E58" s="36">
        <v>2</v>
      </c>
      <c r="F58" s="37">
        <v>3</v>
      </c>
      <c r="G58" s="38">
        <v>6</v>
      </c>
      <c r="H58" s="100">
        <v>1615109</v>
      </c>
      <c r="I58" s="101">
        <v>1138663</v>
      </c>
    </row>
    <row r="59" spans="1:9" ht="15" customHeight="1">
      <c r="A59" s="11">
        <v>562</v>
      </c>
      <c r="B59" s="150" t="s">
        <v>121</v>
      </c>
      <c r="C59" s="150"/>
      <c r="D59" s="11"/>
      <c r="E59" s="36">
        <v>2</v>
      </c>
      <c r="F59" s="37">
        <v>3</v>
      </c>
      <c r="G59" s="38">
        <v>7</v>
      </c>
      <c r="H59" s="100">
        <v>386869</v>
      </c>
      <c r="I59" s="101">
        <v>5081287</v>
      </c>
    </row>
    <row r="60" spans="1:9" ht="15" customHeight="1">
      <c r="A60" s="11">
        <v>563</v>
      </c>
      <c r="B60" s="150" t="s">
        <v>122</v>
      </c>
      <c r="C60" s="150"/>
      <c r="D60" s="11"/>
      <c r="E60" s="36">
        <v>2</v>
      </c>
      <c r="F60" s="37">
        <v>3</v>
      </c>
      <c r="G60" s="38">
        <v>8</v>
      </c>
      <c r="H60" s="100"/>
      <c r="I60" s="101"/>
    </row>
    <row r="61" spans="1:9" ht="15" customHeight="1">
      <c r="A61" s="11">
        <v>569</v>
      </c>
      <c r="B61" s="150" t="s">
        <v>123</v>
      </c>
      <c r="C61" s="150"/>
      <c r="D61" s="11"/>
      <c r="E61" s="36">
        <v>2</v>
      </c>
      <c r="F61" s="37">
        <v>3</v>
      </c>
      <c r="G61" s="38">
        <v>9</v>
      </c>
      <c r="H61" s="100">
        <v>25305</v>
      </c>
      <c r="I61" s="101"/>
    </row>
    <row r="62" spans="1:9" ht="15" customHeight="1">
      <c r="A62" s="11"/>
      <c r="B62" s="151" t="s">
        <v>124</v>
      </c>
      <c r="C62" s="151"/>
      <c r="D62" s="11"/>
      <c r="E62" s="36">
        <v>2</v>
      </c>
      <c r="F62" s="37">
        <v>4</v>
      </c>
      <c r="G62" s="38">
        <v>0</v>
      </c>
      <c r="H62" s="84">
        <f>+H49-H56</f>
        <v>4932571</v>
      </c>
      <c r="I62" s="100"/>
    </row>
    <row r="63" spans="1:9" ht="15" customHeight="1">
      <c r="A63" s="11"/>
      <c r="B63" s="151" t="s">
        <v>125</v>
      </c>
      <c r="C63" s="151"/>
      <c r="D63" s="11"/>
      <c r="E63" s="36">
        <v>2</v>
      </c>
      <c r="F63" s="37">
        <v>4</v>
      </c>
      <c r="G63" s="38">
        <v>1</v>
      </c>
      <c r="H63" s="84"/>
      <c r="I63" s="84">
        <f>I56-I49</f>
        <v>4744245</v>
      </c>
    </row>
    <row r="64" spans="1:9" ht="15" customHeight="1">
      <c r="A64" s="11"/>
      <c r="B64" s="151" t="s">
        <v>126</v>
      </c>
      <c r="C64" s="151"/>
      <c r="D64" s="11"/>
      <c r="E64" s="36">
        <v>2</v>
      </c>
      <c r="F64" s="37">
        <v>4</v>
      </c>
      <c r="G64" s="38">
        <v>2</v>
      </c>
      <c r="H64" s="92">
        <f>H46-H47+H62-H63</f>
        <v>19671466</v>
      </c>
      <c r="I64" s="92">
        <f>I46-I47+I62-I63</f>
        <v>34969401</v>
      </c>
    </row>
    <row r="65" spans="1:9" ht="15" customHeight="1">
      <c r="A65" s="11"/>
      <c r="B65" s="151" t="s">
        <v>127</v>
      </c>
      <c r="C65" s="151"/>
      <c r="D65" s="11"/>
      <c r="E65" s="36">
        <v>2</v>
      </c>
      <c r="F65" s="37">
        <v>4</v>
      </c>
      <c r="G65" s="38">
        <v>3</v>
      </c>
      <c r="H65" s="92"/>
      <c r="I65" s="92"/>
    </row>
    <row r="66" spans="1:9" ht="15" customHeight="1">
      <c r="A66" s="11"/>
      <c r="B66" s="150" t="s">
        <v>128</v>
      </c>
      <c r="C66" s="150"/>
      <c r="D66" s="11"/>
      <c r="E66" s="36"/>
      <c r="F66" s="37"/>
      <c r="G66" s="39"/>
      <c r="H66" s="104"/>
      <c r="I66" s="104"/>
    </row>
    <row r="67" spans="1:9" ht="25.5" customHeight="1">
      <c r="A67" s="184" t="s">
        <v>129</v>
      </c>
      <c r="B67" s="151" t="s">
        <v>130</v>
      </c>
      <c r="C67" s="151"/>
      <c r="D67" s="186"/>
      <c r="E67" s="158">
        <v>2</v>
      </c>
      <c r="F67" s="163">
        <v>4</v>
      </c>
      <c r="G67" s="166">
        <v>4</v>
      </c>
      <c r="H67" s="152">
        <f>H69+H70+H71+H72+H73+H74+H75+H76+H77</f>
        <v>1789842</v>
      </c>
      <c r="I67" s="152">
        <f>I69+I70+I71+I72+I73+I74+I75+I76+I77</f>
        <v>1217166</v>
      </c>
    </row>
    <row r="68" spans="1:9" ht="13.5" customHeight="1">
      <c r="A68" s="185"/>
      <c r="B68" s="151"/>
      <c r="C68" s="151"/>
      <c r="D68" s="186"/>
      <c r="E68" s="158"/>
      <c r="F68" s="163"/>
      <c r="G68" s="166"/>
      <c r="H68" s="153"/>
      <c r="I68" s="153"/>
    </row>
    <row r="69" spans="1:9" ht="15" customHeight="1">
      <c r="A69" s="11">
        <v>670</v>
      </c>
      <c r="B69" s="150" t="s">
        <v>131</v>
      </c>
      <c r="C69" s="150"/>
      <c r="D69" s="11"/>
      <c r="E69" s="36">
        <v>2</v>
      </c>
      <c r="F69" s="37">
        <v>4</v>
      </c>
      <c r="G69" s="38">
        <v>5</v>
      </c>
      <c r="H69" s="100">
        <v>84798</v>
      </c>
      <c r="I69" s="101">
        <v>18543</v>
      </c>
    </row>
    <row r="70" spans="1:9" ht="15" customHeight="1">
      <c r="A70" s="11">
        <v>671</v>
      </c>
      <c r="B70" s="150" t="s">
        <v>132</v>
      </c>
      <c r="C70" s="150"/>
      <c r="D70" s="11"/>
      <c r="E70" s="36">
        <v>2</v>
      </c>
      <c r="F70" s="37">
        <v>4</v>
      </c>
      <c r="G70" s="38">
        <v>6</v>
      </c>
      <c r="H70" s="100">
        <v>0</v>
      </c>
      <c r="I70" s="101">
        <v>0</v>
      </c>
    </row>
    <row r="71" spans="1:9" ht="15" customHeight="1">
      <c r="A71" s="11">
        <v>672</v>
      </c>
      <c r="B71" s="150" t="s">
        <v>133</v>
      </c>
      <c r="C71" s="150"/>
      <c r="D71" s="11"/>
      <c r="E71" s="36">
        <v>2</v>
      </c>
      <c r="F71" s="37">
        <v>4</v>
      </c>
      <c r="G71" s="38">
        <v>7</v>
      </c>
      <c r="H71" s="100">
        <v>0</v>
      </c>
      <c r="I71" s="101">
        <v>0</v>
      </c>
    </row>
    <row r="72" spans="1:9" ht="15" customHeight="1">
      <c r="A72" s="11">
        <v>674</v>
      </c>
      <c r="B72" s="150" t="s">
        <v>134</v>
      </c>
      <c r="C72" s="150"/>
      <c r="D72" s="11"/>
      <c r="E72" s="36">
        <v>2</v>
      </c>
      <c r="F72" s="37">
        <v>4</v>
      </c>
      <c r="G72" s="38">
        <v>8</v>
      </c>
      <c r="H72" s="100">
        <v>0</v>
      </c>
      <c r="I72" s="101">
        <v>0</v>
      </c>
    </row>
    <row r="73" spans="1:9" ht="15" customHeight="1">
      <c r="A73" s="11">
        <v>675</v>
      </c>
      <c r="B73" s="150" t="s">
        <v>135</v>
      </c>
      <c r="C73" s="150"/>
      <c r="D73" s="11"/>
      <c r="E73" s="36">
        <v>2</v>
      </c>
      <c r="F73" s="37">
        <v>4</v>
      </c>
      <c r="G73" s="38">
        <v>9</v>
      </c>
      <c r="H73" s="100">
        <v>2227</v>
      </c>
      <c r="I73" s="101">
        <v>3547</v>
      </c>
    </row>
    <row r="74" spans="1:9" ht="15" customHeight="1">
      <c r="A74" s="11">
        <v>676</v>
      </c>
      <c r="B74" s="150" t="s">
        <v>136</v>
      </c>
      <c r="C74" s="150"/>
      <c r="D74" s="11"/>
      <c r="E74" s="36">
        <v>2</v>
      </c>
      <c r="F74" s="37">
        <v>5</v>
      </c>
      <c r="G74" s="38">
        <v>0</v>
      </c>
      <c r="H74" s="100">
        <v>123</v>
      </c>
      <c r="I74" s="101">
        <v>259</v>
      </c>
    </row>
    <row r="75" spans="1:9" ht="15" customHeight="1">
      <c r="A75" s="11">
        <v>677</v>
      </c>
      <c r="B75" s="150" t="s">
        <v>137</v>
      </c>
      <c r="C75" s="150"/>
      <c r="D75" s="11"/>
      <c r="E75" s="36">
        <v>2</v>
      </c>
      <c r="F75" s="37">
        <v>5</v>
      </c>
      <c r="G75" s="38">
        <v>1</v>
      </c>
      <c r="H75" s="100">
        <v>894600</v>
      </c>
      <c r="I75" s="101">
        <v>687024</v>
      </c>
    </row>
    <row r="76" spans="1:9" ht="15.75" customHeight="1">
      <c r="A76" s="11">
        <v>678</v>
      </c>
      <c r="B76" s="150" t="s">
        <v>138</v>
      </c>
      <c r="C76" s="150"/>
      <c r="D76" s="11"/>
      <c r="E76" s="36">
        <v>2</v>
      </c>
      <c r="F76" s="37">
        <v>5</v>
      </c>
      <c r="G76" s="38">
        <v>2</v>
      </c>
      <c r="H76" s="100">
        <v>0</v>
      </c>
      <c r="I76" s="101">
        <v>0</v>
      </c>
    </row>
    <row r="77" spans="1:9" ht="15" customHeight="1">
      <c r="A77" s="11">
        <v>679</v>
      </c>
      <c r="B77" s="150" t="s">
        <v>139</v>
      </c>
      <c r="C77" s="150"/>
      <c r="D77" s="11"/>
      <c r="E77" s="36">
        <v>2</v>
      </c>
      <c r="F77" s="37">
        <v>5</v>
      </c>
      <c r="G77" s="38">
        <v>3</v>
      </c>
      <c r="H77" s="100">
        <v>808094</v>
      </c>
      <c r="I77" s="101">
        <v>507793</v>
      </c>
    </row>
    <row r="78" spans="1:9" ht="12.75" customHeight="1">
      <c r="A78" s="170" t="s">
        <v>140</v>
      </c>
      <c r="B78" s="172" t="s">
        <v>141</v>
      </c>
      <c r="C78" s="173"/>
      <c r="D78" s="180"/>
      <c r="E78" s="182">
        <v>2</v>
      </c>
      <c r="F78" s="176">
        <v>5</v>
      </c>
      <c r="G78" s="178">
        <v>4</v>
      </c>
      <c r="H78" s="152">
        <f>SUM(H80:H88)</f>
        <v>2641142</v>
      </c>
      <c r="I78" s="152">
        <f>SUM(I80:I88)</f>
        <v>20821253</v>
      </c>
    </row>
    <row r="79" spans="1:9" ht="30" customHeight="1">
      <c r="A79" s="171"/>
      <c r="B79" s="174"/>
      <c r="C79" s="175"/>
      <c r="D79" s="181"/>
      <c r="E79" s="183"/>
      <c r="F79" s="177"/>
      <c r="G79" s="179"/>
      <c r="H79" s="153"/>
      <c r="I79" s="153"/>
    </row>
    <row r="80" spans="1:9" ht="15" customHeight="1">
      <c r="A80" s="11">
        <v>570</v>
      </c>
      <c r="B80" s="150" t="s">
        <v>142</v>
      </c>
      <c r="C80" s="150"/>
      <c r="D80" s="11"/>
      <c r="E80" s="36">
        <v>2</v>
      </c>
      <c r="F80" s="37">
        <v>5</v>
      </c>
      <c r="G80" s="38">
        <v>5</v>
      </c>
      <c r="H80" s="100">
        <v>73129</v>
      </c>
      <c r="I80" s="101">
        <v>177188</v>
      </c>
    </row>
    <row r="81" spans="1:9" ht="15" customHeight="1">
      <c r="A81" s="11">
        <v>571</v>
      </c>
      <c r="B81" s="150" t="s">
        <v>143</v>
      </c>
      <c r="C81" s="150"/>
      <c r="D81" s="11"/>
      <c r="E81" s="36">
        <v>2</v>
      </c>
      <c r="F81" s="37">
        <v>5</v>
      </c>
      <c r="G81" s="38">
        <v>6</v>
      </c>
      <c r="H81" s="100">
        <v>0</v>
      </c>
      <c r="I81" s="101">
        <v>0</v>
      </c>
    </row>
    <row r="82" spans="1:9" ht="15" customHeight="1">
      <c r="A82" s="11">
        <v>572</v>
      </c>
      <c r="B82" s="150" t="s">
        <v>144</v>
      </c>
      <c r="C82" s="150"/>
      <c r="D82" s="11"/>
      <c r="E82" s="36">
        <v>2</v>
      </c>
      <c r="F82" s="37">
        <v>5</v>
      </c>
      <c r="G82" s="38">
        <v>7</v>
      </c>
      <c r="H82" s="100">
        <v>0</v>
      </c>
      <c r="I82" s="101">
        <v>0</v>
      </c>
    </row>
    <row r="83" spans="1:9" ht="15" customHeight="1">
      <c r="A83" s="11">
        <v>574</v>
      </c>
      <c r="B83" s="150" t="s">
        <v>145</v>
      </c>
      <c r="C83" s="150"/>
      <c r="D83" s="11"/>
      <c r="E83" s="36">
        <v>2</v>
      </c>
      <c r="F83" s="37">
        <v>5</v>
      </c>
      <c r="G83" s="38">
        <v>8</v>
      </c>
      <c r="H83" s="100">
        <v>0</v>
      </c>
      <c r="I83" s="101">
        <v>0</v>
      </c>
    </row>
    <row r="84" spans="1:9" ht="15" customHeight="1">
      <c r="A84" s="11">
        <v>575</v>
      </c>
      <c r="B84" s="150" t="s">
        <v>146</v>
      </c>
      <c r="C84" s="150"/>
      <c r="D84" s="11"/>
      <c r="E84" s="36">
        <v>2</v>
      </c>
      <c r="F84" s="37">
        <v>5</v>
      </c>
      <c r="G84" s="38">
        <v>9</v>
      </c>
      <c r="H84" s="100">
        <v>0</v>
      </c>
      <c r="I84" s="101">
        <v>0</v>
      </c>
    </row>
    <row r="85" spans="1:9" ht="15" customHeight="1">
      <c r="A85" s="11">
        <v>576</v>
      </c>
      <c r="B85" s="150" t="s">
        <v>147</v>
      </c>
      <c r="C85" s="150"/>
      <c r="D85" s="11"/>
      <c r="E85" s="36">
        <v>2</v>
      </c>
      <c r="F85" s="37">
        <v>6</v>
      </c>
      <c r="G85" s="38">
        <v>0</v>
      </c>
      <c r="H85" s="100">
        <v>2296</v>
      </c>
      <c r="I85" s="101">
        <v>431</v>
      </c>
    </row>
    <row r="86" spans="1:9" ht="15" customHeight="1">
      <c r="A86" s="11">
        <v>577</v>
      </c>
      <c r="B86" s="150" t="s">
        <v>148</v>
      </c>
      <c r="C86" s="150"/>
      <c r="D86" s="11"/>
      <c r="E86" s="36">
        <v>2</v>
      </c>
      <c r="F86" s="37">
        <v>6</v>
      </c>
      <c r="G86" s="38">
        <v>1</v>
      </c>
      <c r="H86" s="100">
        <v>0</v>
      </c>
      <c r="I86" s="101">
        <v>0</v>
      </c>
    </row>
    <row r="87" spans="1:9" ht="15" customHeight="1">
      <c r="A87" s="11">
        <v>578</v>
      </c>
      <c r="B87" s="150" t="s">
        <v>149</v>
      </c>
      <c r="C87" s="150"/>
      <c r="D87" s="11"/>
      <c r="E87" s="36">
        <v>2</v>
      </c>
      <c r="F87" s="37">
        <v>6</v>
      </c>
      <c r="G87" s="38">
        <v>2</v>
      </c>
      <c r="H87" s="100">
        <v>0</v>
      </c>
      <c r="I87" s="101">
        <v>18722593</v>
      </c>
    </row>
    <row r="88" spans="1:9" ht="15" customHeight="1">
      <c r="A88" s="11">
        <v>579</v>
      </c>
      <c r="B88" s="150" t="s">
        <v>150</v>
      </c>
      <c r="C88" s="150"/>
      <c r="D88" s="11"/>
      <c r="E88" s="36">
        <v>2</v>
      </c>
      <c r="F88" s="37">
        <v>6</v>
      </c>
      <c r="G88" s="38">
        <v>3</v>
      </c>
      <c r="H88" s="100">
        <v>2565717</v>
      </c>
      <c r="I88" s="101">
        <v>1921041</v>
      </c>
    </row>
    <row r="89" spans="1:9" ht="15" customHeight="1">
      <c r="A89" s="11"/>
      <c r="B89" s="151" t="s">
        <v>151</v>
      </c>
      <c r="C89" s="151"/>
      <c r="D89" s="11"/>
      <c r="E89" s="36">
        <v>2</v>
      </c>
      <c r="F89" s="37">
        <v>6</v>
      </c>
      <c r="G89" s="38">
        <v>4</v>
      </c>
      <c r="H89" s="84"/>
      <c r="I89" s="84"/>
    </row>
    <row r="90" spans="1:9" ht="15" customHeight="1">
      <c r="A90" s="11"/>
      <c r="B90" s="151" t="s">
        <v>152</v>
      </c>
      <c r="C90" s="151"/>
      <c r="D90" s="11"/>
      <c r="E90" s="36">
        <v>2</v>
      </c>
      <c r="F90" s="37">
        <v>6</v>
      </c>
      <c r="G90" s="38">
        <v>5</v>
      </c>
      <c r="H90" s="84">
        <f>+H78-H67</f>
        <v>851300</v>
      </c>
      <c r="I90" s="84">
        <f>+I78-I67</f>
        <v>19604087</v>
      </c>
    </row>
    <row r="91" spans="1:9" ht="48" customHeight="1">
      <c r="A91" s="11"/>
      <c r="B91" s="150" t="s">
        <v>153</v>
      </c>
      <c r="C91" s="150"/>
      <c r="D91" s="11"/>
      <c r="E91" s="36"/>
      <c r="F91" s="37"/>
      <c r="G91" s="39"/>
      <c r="H91" s="104"/>
      <c r="I91" s="104"/>
    </row>
    <row r="92" spans="1:9" ht="15" customHeight="1">
      <c r="A92" s="11" t="s">
        <v>154</v>
      </c>
      <c r="B92" s="151" t="s">
        <v>155</v>
      </c>
      <c r="C92" s="151"/>
      <c r="D92" s="11"/>
      <c r="E92" s="36">
        <v>2</v>
      </c>
      <c r="F92" s="37">
        <v>6</v>
      </c>
      <c r="G92" s="38">
        <v>6</v>
      </c>
      <c r="H92" s="84">
        <f>SUM(H93:H101)</f>
        <v>37435</v>
      </c>
      <c r="I92" s="84">
        <f>SUM(I93:I101)</f>
        <v>88288</v>
      </c>
    </row>
    <row r="93" spans="1:9" ht="15" customHeight="1">
      <c r="A93" s="11">
        <v>680</v>
      </c>
      <c r="B93" s="150" t="s">
        <v>156</v>
      </c>
      <c r="C93" s="150"/>
      <c r="D93" s="11"/>
      <c r="E93" s="36">
        <v>2</v>
      </c>
      <c r="F93" s="37">
        <v>6</v>
      </c>
      <c r="G93" s="38">
        <v>7</v>
      </c>
      <c r="H93" s="104"/>
      <c r="I93" s="101"/>
    </row>
    <row r="94" spans="1:9" ht="15" customHeight="1">
      <c r="A94" s="11">
        <v>681</v>
      </c>
      <c r="B94" s="150" t="s">
        <v>157</v>
      </c>
      <c r="C94" s="150"/>
      <c r="D94" s="11"/>
      <c r="E94" s="36">
        <v>2</v>
      </c>
      <c r="F94" s="37">
        <v>6</v>
      </c>
      <c r="G94" s="38">
        <v>8</v>
      </c>
      <c r="H94" s="104"/>
      <c r="I94" s="101"/>
    </row>
    <row r="95" spans="1:9" ht="25.5" customHeight="1">
      <c r="A95" s="11">
        <v>682</v>
      </c>
      <c r="B95" s="150" t="s">
        <v>158</v>
      </c>
      <c r="C95" s="150"/>
      <c r="D95" s="11"/>
      <c r="E95" s="36">
        <v>2</v>
      </c>
      <c r="F95" s="37">
        <v>6</v>
      </c>
      <c r="G95" s="38">
        <v>9</v>
      </c>
      <c r="H95" s="104"/>
      <c r="I95" s="101"/>
    </row>
    <row r="96" spans="1:9" ht="25.5" customHeight="1">
      <c r="A96" s="11">
        <v>683</v>
      </c>
      <c r="B96" s="150" t="s">
        <v>159</v>
      </c>
      <c r="C96" s="150"/>
      <c r="D96" s="11"/>
      <c r="E96" s="36">
        <v>2</v>
      </c>
      <c r="F96" s="37">
        <v>7</v>
      </c>
      <c r="G96" s="38">
        <v>0</v>
      </c>
      <c r="H96" s="104"/>
      <c r="I96" s="101"/>
    </row>
    <row r="97" spans="1:9" ht="25.5" customHeight="1">
      <c r="A97" s="11">
        <v>684</v>
      </c>
      <c r="B97" s="150" t="s">
        <v>160</v>
      </c>
      <c r="C97" s="150"/>
      <c r="D97" s="11"/>
      <c r="E97" s="36">
        <v>2</v>
      </c>
      <c r="F97" s="37">
        <v>7</v>
      </c>
      <c r="G97" s="38">
        <v>1</v>
      </c>
      <c r="H97" s="104"/>
      <c r="I97" s="103"/>
    </row>
    <row r="98" spans="1:9" ht="15" customHeight="1">
      <c r="A98" s="11">
        <v>685</v>
      </c>
      <c r="B98" s="150" t="s">
        <v>161</v>
      </c>
      <c r="C98" s="150"/>
      <c r="D98" s="11"/>
      <c r="E98" s="36">
        <v>2</v>
      </c>
      <c r="F98" s="37">
        <v>7</v>
      </c>
      <c r="G98" s="38">
        <v>2</v>
      </c>
      <c r="H98" s="100">
        <v>37435</v>
      </c>
      <c r="I98" s="101">
        <v>88288</v>
      </c>
    </row>
    <row r="99" spans="1:9" ht="15" customHeight="1">
      <c r="A99" s="11">
        <v>686</v>
      </c>
      <c r="B99" s="150" t="s">
        <v>148</v>
      </c>
      <c r="C99" s="150"/>
      <c r="D99" s="11"/>
      <c r="E99" s="36">
        <v>2</v>
      </c>
      <c r="F99" s="37">
        <v>7</v>
      </c>
      <c r="G99" s="38">
        <v>3</v>
      </c>
      <c r="H99" s="104"/>
      <c r="I99" s="101"/>
    </row>
    <row r="100" spans="1:9" ht="15" customHeight="1">
      <c r="A100" s="11">
        <v>687</v>
      </c>
      <c r="B100" s="150" t="s">
        <v>162</v>
      </c>
      <c r="C100" s="150"/>
      <c r="D100" s="11"/>
      <c r="E100" s="36">
        <v>2</v>
      </c>
      <c r="F100" s="37">
        <v>7</v>
      </c>
      <c r="G100" s="38">
        <v>4</v>
      </c>
      <c r="H100" s="104"/>
      <c r="I100" s="101"/>
    </row>
    <row r="101" spans="1:9" ht="15" customHeight="1">
      <c r="A101" s="11">
        <v>689</v>
      </c>
      <c r="B101" s="150" t="s">
        <v>163</v>
      </c>
      <c r="C101" s="150"/>
      <c r="D101" s="11"/>
      <c r="E101" s="36">
        <v>2</v>
      </c>
      <c r="F101" s="37">
        <v>7</v>
      </c>
      <c r="G101" s="38">
        <v>5</v>
      </c>
      <c r="H101" s="104"/>
      <c r="I101" s="101"/>
    </row>
    <row r="102" spans="1:9" ht="15" customHeight="1">
      <c r="A102" s="11" t="s">
        <v>164</v>
      </c>
      <c r="B102" s="151" t="s">
        <v>165</v>
      </c>
      <c r="C102" s="151"/>
      <c r="D102" s="11"/>
      <c r="E102" s="36">
        <v>2</v>
      </c>
      <c r="F102" s="37">
        <v>7</v>
      </c>
      <c r="G102" s="38">
        <v>6</v>
      </c>
      <c r="H102" s="84">
        <f>SUM(H103:H110)</f>
        <v>1718427</v>
      </c>
      <c r="I102" s="84">
        <f>SUM(I103:I110)</f>
        <v>194621</v>
      </c>
    </row>
    <row r="103" spans="1:9" ht="15" customHeight="1">
      <c r="A103" s="11">
        <v>580</v>
      </c>
      <c r="B103" s="150" t="s">
        <v>166</v>
      </c>
      <c r="C103" s="150"/>
      <c r="D103" s="11"/>
      <c r="E103" s="36">
        <v>2</v>
      </c>
      <c r="F103" s="37">
        <v>7</v>
      </c>
      <c r="G103" s="38">
        <v>7</v>
      </c>
      <c r="H103" s="100"/>
      <c r="I103" s="101"/>
    </row>
    <row r="104" spans="1:9" ht="15" customHeight="1">
      <c r="A104" s="11">
        <v>581</v>
      </c>
      <c r="B104" s="150" t="s">
        <v>167</v>
      </c>
      <c r="C104" s="150"/>
      <c r="D104" s="11"/>
      <c r="E104" s="36">
        <v>2</v>
      </c>
      <c r="F104" s="37">
        <v>7</v>
      </c>
      <c r="G104" s="38">
        <v>8</v>
      </c>
      <c r="H104" s="100"/>
      <c r="I104" s="101"/>
    </row>
    <row r="105" spans="1:9" ht="15" customHeight="1">
      <c r="A105" s="11">
        <v>582</v>
      </c>
      <c r="B105" s="150" t="s">
        <v>168</v>
      </c>
      <c r="C105" s="150"/>
      <c r="D105" s="11"/>
      <c r="E105" s="36">
        <v>2</v>
      </c>
      <c r="F105" s="37">
        <v>7</v>
      </c>
      <c r="G105" s="38">
        <v>9</v>
      </c>
      <c r="H105" s="100"/>
      <c r="I105" s="101"/>
    </row>
    <row r="106" spans="1:9" ht="15.75" customHeight="1">
      <c r="A106" s="11">
        <v>583</v>
      </c>
      <c r="B106" s="150" t="s">
        <v>169</v>
      </c>
      <c r="C106" s="150"/>
      <c r="D106" s="11"/>
      <c r="E106" s="36">
        <v>2</v>
      </c>
      <c r="F106" s="37">
        <v>8</v>
      </c>
      <c r="G106" s="38">
        <v>0</v>
      </c>
      <c r="H106" s="100"/>
      <c r="I106" s="101"/>
    </row>
    <row r="107" spans="1:9" ht="25.5" customHeight="1">
      <c r="A107" s="11">
        <v>584</v>
      </c>
      <c r="B107" s="150" t="s">
        <v>170</v>
      </c>
      <c r="C107" s="150"/>
      <c r="D107" s="11"/>
      <c r="E107" s="36">
        <v>2</v>
      </c>
      <c r="F107" s="37">
        <v>8</v>
      </c>
      <c r="G107" s="38">
        <v>1</v>
      </c>
      <c r="H107" s="100">
        <v>824819</v>
      </c>
      <c r="I107" s="103">
        <v>0</v>
      </c>
    </row>
    <row r="108" spans="1:9" ht="15" customHeight="1">
      <c r="A108" s="11">
        <v>585</v>
      </c>
      <c r="B108" s="150" t="s">
        <v>171</v>
      </c>
      <c r="C108" s="150"/>
      <c r="D108" s="11"/>
      <c r="E108" s="36">
        <v>2</v>
      </c>
      <c r="F108" s="37">
        <v>8</v>
      </c>
      <c r="G108" s="38">
        <v>2</v>
      </c>
      <c r="H108" s="100">
        <v>893608</v>
      </c>
      <c r="I108" s="101">
        <v>194621</v>
      </c>
    </row>
    <row r="109" spans="1:9" ht="15" customHeight="1">
      <c r="A109" s="11">
        <v>586</v>
      </c>
      <c r="B109" s="150" t="s">
        <v>172</v>
      </c>
      <c r="C109" s="150"/>
      <c r="D109" s="11"/>
      <c r="E109" s="36">
        <v>2</v>
      </c>
      <c r="F109" s="37">
        <v>8</v>
      </c>
      <c r="G109" s="38">
        <v>3</v>
      </c>
      <c r="H109" s="100"/>
      <c r="I109" s="101"/>
    </row>
    <row r="110" spans="1:9" ht="15" customHeight="1">
      <c r="A110" s="11">
        <v>589</v>
      </c>
      <c r="B110" s="150" t="s">
        <v>173</v>
      </c>
      <c r="C110" s="150"/>
      <c r="D110" s="11"/>
      <c r="E110" s="36">
        <v>2</v>
      </c>
      <c r="F110" s="37">
        <v>8</v>
      </c>
      <c r="G110" s="38">
        <v>4</v>
      </c>
      <c r="H110" s="100"/>
      <c r="I110" s="101"/>
    </row>
    <row r="111" spans="1:9" ht="15" customHeight="1">
      <c r="A111" s="11" t="s">
        <v>174</v>
      </c>
      <c r="B111" s="151" t="s">
        <v>175</v>
      </c>
      <c r="C111" s="151"/>
      <c r="D111" s="11"/>
      <c r="E111" s="36">
        <v>2</v>
      </c>
      <c r="F111" s="37">
        <v>8</v>
      </c>
      <c r="G111" s="38">
        <v>5</v>
      </c>
      <c r="H111" s="88"/>
      <c r="I111" s="88"/>
    </row>
    <row r="112" spans="1:9" ht="15" customHeight="1">
      <c r="A112" s="11">
        <v>640</v>
      </c>
      <c r="B112" s="150" t="s">
        <v>176</v>
      </c>
      <c r="C112" s="150"/>
      <c r="D112" s="11"/>
      <c r="E112" s="36">
        <v>2</v>
      </c>
      <c r="F112" s="37">
        <v>8</v>
      </c>
      <c r="G112" s="38">
        <v>6</v>
      </c>
      <c r="H112" s="104"/>
      <c r="I112" s="101"/>
    </row>
    <row r="113" spans="1:9" ht="15" customHeight="1">
      <c r="A113" s="11">
        <v>641</v>
      </c>
      <c r="B113" s="150" t="s">
        <v>177</v>
      </c>
      <c r="C113" s="150"/>
      <c r="D113" s="11"/>
      <c r="E113" s="36">
        <v>2</v>
      </c>
      <c r="F113" s="37">
        <v>8</v>
      </c>
      <c r="G113" s="38">
        <v>7</v>
      </c>
      <c r="H113" s="104"/>
      <c r="I113" s="101"/>
    </row>
    <row r="114" spans="1:9" ht="15" customHeight="1">
      <c r="A114" s="11">
        <v>642</v>
      </c>
      <c r="B114" s="150" t="s">
        <v>178</v>
      </c>
      <c r="C114" s="150"/>
      <c r="D114" s="11"/>
      <c r="E114" s="36">
        <v>2</v>
      </c>
      <c r="F114" s="37">
        <v>8</v>
      </c>
      <c r="G114" s="38">
        <v>8</v>
      </c>
      <c r="H114" s="104"/>
      <c r="I114" s="101"/>
    </row>
    <row r="115" spans="1:9" ht="15.75" customHeight="1">
      <c r="A115" s="11" t="s">
        <v>174</v>
      </c>
      <c r="B115" s="151" t="s">
        <v>179</v>
      </c>
      <c r="C115" s="151"/>
      <c r="D115" s="11"/>
      <c r="E115" s="36">
        <v>2</v>
      </c>
      <c r="F115" s="37">
        <v>8</v>
      </c>
      <c r="G115" s="38">
        <v>9</v>
      </c>
      <c r="H115" s="104"/>
      <c r="I115" s="104"/>
    </row>
    <row r="116" spans="1:9" ht="15" customHeight="1">
      <c r="A116" s="11">
        <v>643</v>
      </c>
      <c r="B116" s="150" t="s">
        <v>180</v>
      </c>
      <c r="C116" s="150"/>
      <c r="D116" s="11"/>
      <c r="E116" s="36">
        <v>2</v>
      </c>
      <c r="F116" s="37">
        <v>9</v>
      </c>
      <c r="G116" s="38">
        <v>0</v>
      </c>
      <c r="H116" s="104"/>
      <c r="I116" s="101"/>
    </row>
    <row r="117" spans="1:9" ht="15" customHeight="1">
      <c r="A117" s="11">
        <v>644</v>
      </c>
      <c r="B117" s="150" t="s">
        <v>181</v>
      </c>
      <c r="C117" s="150"/>
      <c r="D117" s="11"/>
      <c r="E117" s="36">
        <v>2</v>
      </c>
      <c r="F117" s="37">
        <v>9</v>
      </c>
      <c r="G117" s="38">
        <v>1</v>
      </c>
      <c r="H117" s="104"/>
      <c r="I117" s="101"/>
    </row>
    <row r="118" spans="1:9" ht="15" customHeight="1">
      <c r="A118" s="11">
        <v>645</v>
      </c>
      <c r="B118" s="150" t="s">
        <v>182</v>
      </c>
      <c r="C118" s="150"/>
      <c r="D118" s="11"/>
      <c r="E118" s="36">
        <v>2</v>
      </c>
      <c r="F118" s="37">
        <v>9</v>
      </c>
      <c r="G118" s="38">
        <v>2</v>
      </c>
      <c r="H118" s="104"/>
      <c r="I118" s="101"/>
    </row>
    <row r="119" spans="1:9" ht="15" customHeight="1">
      <c r="A119" s="11"/>
      <c r="B119" s="151" t="s">
        <v>183</v>
      </c>
      <c r="C119" s="151"/>
      <c r="D119" s="11"/>
      <c r="E119" s="36">
        <v>2</v>
      </c>
      <c r="F119" s="37">
        <v>9</v>
      </c>
      <c r="G119" s="38">
        <v>3</v>
      </c>
      <c r="H119" s="100"/>
      <c r="I119" s="100"/>
    </row>
    <row r="120" spans="1:9" ht="15" customHeight="1">
      <c r="A120" s="11"/>
      <c r="B120" s="151" t="s">
        <v>184</v>
      </c>
      <c r="C120" s="151"/>
      <c r="D120" s="11"/>
      <c r="E120" s="36">
        <v>2</v>
      </c>
      <c r="F120" s="37">
        <v>9</v>
      </c>
      <c r="G120" s="38">
        <v>4</v>
      </c>
      <c r="H120" s="84">
        <v>1680992</v>
      </c>
      <c r="I120" s="84">
        <v>106333</v>
      </c>
    </row>
    <row r="121" spans="1:9" ht="25.5" customHeight="1">
      <c r="A121" s="11" t="s">
        <v>185</v>
      </c>
      <c r="B121" s="150" t="s">
        <v>186</v>
      </c>
      <c r="C121" s="150"/>
      <c r="D121" s="11"/>
      <c r="E121" s="36">
        <v>2</v>
      </c>
      <c r="F121" s="37">
        <v>9</v>
      </c>
      <c r="G121" s="38">
        <v>5</v>
      </c>
      <c r="H121" s="100">
        <v>203702</v>
      </c>
      <c r="I121" s="103">
        <v>177217</v>
      </c>
    </row>
    <row r="122" spans="1:9" ht="25.5" customHeight="1">
      <c r="A122" s="11" t="s">
        <v>187</v>
      </c>
      <c r="B122" s="150" t="s">
        <v>188</v>
      </c>
      <c r="C122" s="150"/>
      <c r="D122" s="11"/>
      <c r="E122" s="36">
        <v>2</v>
      </c>
      <c r="F122" s="37">
        <v>9</v>
      </c>
      <c r="G122" s="38">
        <v>6</v>
      </c>
      <c r="H122" s="100">
        <v>886686</v>
      </c>
      <c r="I122" s="103">
        <v>425160</v>
      </c>
    </row>
    <row r="123" spans="1:9" ht="15" customHeight="1">
      <c r="A123" s="11"/>
      <c r="B123" s="167" t="s">
        <v>189</v>
      </c>
      <c r="C123" s="167"/>
      <c r="D123" s="11"/>
      <c r="E123" s="36"/>
      <c r="F123" s="37"/>
      <c r="G123" s="39"/>
      <c r="H123" s="104"/>
      <c r="I123" s="104"/>
    </row>
    <row r="124" spans="1:9" ht="15" customHeight="1">
      <c r="A124" s="158"/>
      <c r="B124" s="159" t="s">
        <v>190</v>
      </c>
      <c r="C124" s="160"/>
      <c r="D124" s="161"/>
      <c r="E124" s="158">
        <v>2</v>
      </c>
      <c r="F124" s="163">
        <v>9</v>
      </c>
      <c r="G124" s="166">
        <v>7</v>
      </c>
      <c r="H124" s="152">
        <f>H64-H65+H89-H90+H119-H120+H121-H122</f>
        <v>16456190</v>
      </c>
      <c r="I124" s="152">
        <f>I64-I65+I89-I90+I119-I120+I121-I122</f>
        <v>15011038</v>
      </c>
    </row>
    <row r="125" spans="1:9" ht="15" customHeight="1">
      <c r="A125" s="158"/>
      <c r="B125" s="168" t="s">
        <v>191</v>
      </c>
      <c r="C125" s="169"/>
      <c r="D125" s="161"/>
      <c r="E125" s="158"/>
      <c r="F125" s="163"/>
      <c r="G125" s="166"/>
      <c r="H125" s="153"/>
      <c r="I125" s="153"/>
    </row>
    <row r="126" spans="1:9" ht="15" customHeight="1">
      <c r="A126" s="158"/>
      <c r="B126" s="159" t="s">
        <v>192</v>
      </c>
      <c r="C126" s="160"/>
      <c r="D126" s="161"/>
      <c r="E126" s="158">
        <v>2</v>
      </c>
      <c r="F126" s="163">
        <v>9</v>
      </c>
      <c r="G126" s="161">
        <v>8</v>
      </c>
      <c r="H126" s="152"/>
      <c r="I126" s="152"/>
    </row>
    <row r="127" spans="1:9" ht="15" customHeight="1">
      <c r="A127" s="158"/>
      <c r="B127" s="164" t="s">
        <v>193</v>
      </c>
      <c r="C127" s="165"/>
      <c r="D127" s="161"/>
      <c r="E127" s="158"/>
      <c r="F127" s="163"/>
      <c r="G127" s="161"/>
      <c r="H127" s="153"/>
      <c r="I127" s="153"/>
    </row>
    <row r="128" spans="1:9" ht="15" customHeight="1">
      <c r="A128" s="11"/>
      <c r="B128" s="162" t="s">
        <v>194</v>
      </c>
      <c r="C128" s="162"/>
      <c r="D128" s="11"/>
      <c r="E128" s="36"/>
      <c r="F128" s="37"/>
      <c r="G128" s="39"/>
      <c r="H128" s="104"/>
      <c r="I128" s="104"/>
    </row>
    <row r="129" spans="1:9" ht="15" customHeight="1">
      <c r="A129" s="11" t="s">
        <v>195</v>
      </c>
      <c r="B129" s="150" t="s">
        <v>196</v>
      </c>
      <c r="C129" s="150"/>
      <c r="D129" s="11"/>
      <c r="E129" s="36">
        <v>2</v>
      </c>
      <c r="F129" s="37">
        <v>9</v>
      </c>
      <c r="G129" s="38">
        <v>9</v>
      </c>
      <c r="H129" s="100">
        <v>3230975</v>
      </c>
      <c r="I129" s="101">
        <v>1727423</v>
      </c>
    </row>
    <row r="130" spans="1:9" ht="15" customHeight="1">
      <c r="A130" s="11" t="s">
        <v>197</v>
      </c>
      <c r="B130" s="150" t="s">
        <v>198</v>
      </c>
      <c r="C130" s="150"/>
      <c r="D130" s="11"/>
      <c r="E130" s="36">
        <v>3</v>
      </c>
      <c r="F130" s="37">
        <v>0</v>
      </c>
      <c r="G130" s="38">
        <v>0</v>
      </c>
      <c r="H130" s="100">
        <v>8013</v>
      </c>
      <c r="I130" s="100">
        <v>318240</v>
      </c>
    </row>
    <row r="131" spans="1:9" ht="15" customHeight="1">
      <c r="A131" s="11" t="s">
        <v>197</v>
      </c>
      <c r="B131" s="150" t="s">
        <v>199</v>
      </c>
      <c r="C131" s="150"/>
      <c r="D131" s="11"/>
      <c r="E131" s="36">
        <v>3</v>
      </c>
      <c r="F131" s="37">
        <v>0</v>
      </c>
      <c r="G131" s="38">
        <v>1</v>
      </c>
      <c r="H131" s="100"/>
      <c r="I131" s="100"/>
    </row>
    <row r="132" spans="1:9" ht="15" customHeight="1">
      <c r="A132" s="11"/>
      <c r="B132" s="150" t="s">
        <v>200</v>
      </c>
      <c r="C132" s="150"/>
      <c r="D132" s="11"/>
      <c r="E132" s="36"/>
      <c r="F132" s="40"/>
      <c r="G132" s="39"/>
      <c r="H132" s="104"/>
      <c r="I132" s="104"/>
    </row>
    <row r="133" spans="1:9" ht="15" customHeight="1">
      <c r="A133" s="11"/>
      <c r="B133" s="151" t="s">
        <v>201</v>
      </c>
      <c r="C133" s="151"/>
      <c r="D133" s="11"/>
      <c r="E133" s="36">
        <v>3</v>
      </c>
      <c r="F133" s="37">
        <v>0</v>
      </c>
      <c r="G133" s="38">
        <v>2</v>
      </c>
      <c r="H133" s="105">
        <f>H124-H126-H129-H130+H131</f>
        <v>13217202</v>
      </c>
      <c r="I133" s="84">
        <f>I124-I126-I129-I130+I131</f>
        <v>12965375</v>
      </c>
    </row>
    <row r="134" spans="1:9" ht="15" customHeight="1">
      <c r="A134" s="11"/>
      <c r="B134" s="151" t="s">
        <v>202</v>
      </c>
      <c r="C134" s="151"/>
      <c r="D134" s="11"/>
      <c r="E134" s="36">
        <v>3</v>
      </c>
      <c r="F134" s="37">
        <v>0</v>
      </c>
      <c r="G134" s="38">
        <v>3</v>
      </c>
      <c r="H134" s="84"/>
      <c r="I134" s="106"/>
    </row>
    <row r="135" spans="1:9" ht="15" customHeight="1">
      <c r="A135" s="11"/>
      <c r="B135" s="150" t="s">
        <v>203</v>
      </c>
      <c r="C135" s="150"/>
      <c r="D135" s="11"/>
      <c r="E135" s="36"/>
      <c r="F135" s="37"/>
      <c r="G135" s="38"/>
      <c r="H135" s="104"/>
      <c r="I135" s="101"/>
    </row>
    <row r="136" spans="1:9" ht="25.5" customHeight="1">
      <c r="A136" s="11" t="s">
        <v>204</v>
      </c>
      <c r="B136" s="150" t="s">
        <v>205</v>
      </c>
      <c r="C136" s="150"/>
      <c r="D136" s="11"/>
      <c r="E136" s="36">
        <v>3</v>
      </c>
      <c r="F136" s="37">
        <v>0</v>
      </c>
      <c r="G136" s="38">
        <v>4</v>
      </c>
      <c r="H136" s="104"/>
      <c r="I136" s="103"/>
    </row>
    <row r="137" spans="1:9" ht="25.5" customHeight="1">
      <c r="A137" s="11" t="s">
        <v>206</v>
      </c>
      <c r="B137" s="150" t="s">
        <v>207</v>
      </c>
      <c r="C137" s="150"/>
      <c r="D137" s="11"/>
      <c r="E137" s="36">
        <v>3</v>
      </c>
      <c r="F137" s="37">
        <v>0</v>
      </c>
      <c r="G137" s="38">
        <v>5</v>
      </c>
      <c r="H137" s="104"/>
      <c r="I137" s="103"/>
    </row>
    <row r="138" spans="1:9" ht="15" customHeight="1">
      <c r="A138" s="11"/>
      <c r="B138" s="151" t="s">
        <v>208</v>
      </c>
      <c r="C138" s="151"/>
      <c r="D138" s="11"/>
      <c r="E138" s="36">
        <v>3</v>
      </c>
      <c r="F138" s="37">
        <v>0</v>
      </c>
      <c r="G138" s="38">
        <v>6</v>
      </c>
      <c r="H138" s="104"/>
      <c r="I138" s="104"/>
    </row>
    <row r="139" spans="1:9" ht="15" customHeight="1">
      <c r="A139" s="11"/>
      <c r="B139" s="151" t="s">
        <v>209</v>
      </c>
      <c r="C139" s="151"/>
      <c r="D139" s="11"/>
      <c r="E139" s="36">
        <v>3</v>
      </c>
      <c r="F139" s="37">
        <v>0</v>
      </c>
      <c r="G139" s="38">
        <v>7</v>
      </c>
      <c r="H139" s="104"/>
      <c r="I139" s="104"/>
    </row>
    <row r="140" spans="1:9" ht="15" customHeight="1">
      <c r="A140" s="11" t="s">
        <v>210</v>
      </c>
      <c r="B140" s="150" t="s">
        <v>211</v>
      </c>
      <c r="C140" s="150"/>
      <c r="D140" s="11"/>
      <c r="E140" s="36">
        <v>3</v>
      </c>
      <c r="F140" s="37">
        <v>0</v>
      </c>
      <c r="G140" s="38">
        <v>8</v>
      </c>
      <c r="H140" s="104"/>
      <c r="I140" s="103"/>
    </row>
    <row r="141" spans="1:9" ht="15" customHeight="1">
      <c r="A141" s="11"/>
      <c r="B141" s="151" t="s">
        <v>212</v>
      </c>
      <c r="C141" s="151"/>
      <c r="D141" s="11"/>
      <c r="E141" s="36">
        <v>3</v>
      </c>
      <c r="F141" s="37">
        <v>0</v>
      </c>
      <c r="G141" s="38">
        <v>9</v>
      </c>
      <c r="H141" s="104"/>
      <c r="I141" s="104"/>
    </row>
    <row r="142" spans="1:9" ht="14.25" customHeight="1">
      <c r="A142" s="11"/>
      <c r="B142" s="151" t="s">
        <v>213</v>
      </c>
      <c r="C142" s="151"/>
      <c r="D142" s="11"/>
      <c r="E142" s="36">
        <v>3</v>
      </c>
      <c r="F142" s="37">
        <v>1</v>
      </c>
      <c r="G142" s="38">
        <v>0</v>
      </c>
      <c r="H142" s="104"/>
      <c r="I142" s="104"/>
    </row>
    <row r="143" spans="1:9" ht="15.75" customHeight="1">
      <c r="A143" s="11"/>
      <c r="B143" s="150" t="s">
        <v>214</v>
      </c>
      <c r="C143" s="150"/>
      <c r="D143" s="11"/>
      <c r="E143" s="36"/>
      <c r="F143" s="37"/>
      <c r="G143" s="38"/>
      <c r="H143" s="104"/>
      <c r="I143" s="104"/>
    </row>
    <row r="144" spans="1:9" ht="15" customHeight="1">
      <c r="A144" s="11"/>
      <c r="B144" s="151" t="s">
        <v>215</v>
      </c>
      <c r="C144" s="151"/>
      <c r="D144" s="11"/>
      <c r="E144" s="36">
        <v>3</v>
      </c>
      <c r="F144" s="37">
        <v>1</v>
      </c>
      <c r="G144" s="38">
        <v>1</v>
      </c>
      <c r="H144" s="84">
        <f>H133-H134+H141-H142</f>
        <v>13217202</v>
      </c>
      <c r="I144" s="84">
        <f>I133-I134+I141-I142</f>
        <v>12965375</v>
      </c>
    </row>
    <row r="145" spans="1:9" ht="15" customHeight="1">
      <c r="A145" s="11"/>
      <c r="B145" s="151" t="s">
        <v>216</v>
      </c>
      <c r="C145" s="151"/>
      <c r="D145" s="11"/>
      <c r="E145" s="36">
        <v>3</v>
      </c>
      <c r="F145" s="37">
        <v>1</v>
      </c>
      <c r="G145" s="38">
        <v>2</v>
      </c>
      <c r="H145" s="84"/>
      <c r="I145" s="84"/>
    </row>
    <row r="146" spans="1:9" ht="15" customHeight="1">
      <c r="A146" s="11">
        <v>723</v>
      </c>
      <c r="B146" s="150" t="s">
        <v>217</v>
      </c>
      <c r="C146" s="150"/>
      <c r="D146" s="11"/>
      <c r="E146" s="36">
        <v>3</v>
      </c>
      <c r="F146" s="37">
        <v>1</v>
      </c>
      <c r="G146" s="38">
        <v>3</v>
      </c>
      <c r="H146" s="104"/>
      <c r="I146" s="104"/>
    </row>
    <row r="147" spans="1:9" ht="15" customHeight="1">
      <c r="A147" s="11"/>
      <c r="B147" s="50"/>
      <c r="C147" s="50"/>
      <c r="D147" s="11"/>
      <c r="E147" s="36"/>
      <c r="F147" s="37"/>
      <c r="G147" s="38"/>
      <c r="H147" s="107"/>
      <c r="I147" s="108"/>
    </row>
    <row r="148" spans="1:9" ht="15" customHeight="1">
      <c r="A148" s="11"/>
      <c r="B148" s="151" t="s">
        <v>218</v>
      </c>
      <c r="C148" s="151"/>
      <c r="D148" s="11"/>
      <c r="E148" s="36"/>
      <c r="F148" s="37"/>
      <c r="G148" s="38"/>
      <c r="H148" s="104"/>
      <c r="I148" s="104"/>
    </row>
    <row r="149" spans="1:9" ht="15" customHeight="1">
      <c r="A149" s="11"/>
      <c r="B149" s="150" t="s">
        <v>219</v>
      </c>
      <c r="C149" s="150"/>
      <c r="D149" s="11"/>
      <c r="E149" s="36">
        <v>3</v>
      </c>
      <c r="F149" s="37">
        <v>1</v>
      </c>
      <c r="G149" s="38">
        <v>4</v>
      </c>
      <c r="H149" s="104"/>
      <c r="I149" s="104"/>
    </row>
    <row r="150" spans="1:9" ht="15" customHeight="1">
      <c r="A150" s="11"/>
      <c r="B150" s="150" t="s">
        <v>220</v>
      </c>
      <c r="C150" s="150"/>
      <c r="D150" s="11"/>
      <c r="E150" s="36">
        <v>3</v>
      </c>
      <c r="F150" s="37">
        <v>1</v>
      </c>
      <c r="G150" s="38">
        <v>5</v>
      </c>
      <c r="H150" s="104"/>
      <c r="I150" s="104"/>
    </row>
    <row r="151" spans="1:9" ht="15" customHeight="1">
      <c r="A151" s="11"/>
      <c r="B151" s="150" t="s">
        <v>221</v>
      </c>
      <c r="C151" s="150"/>
      <c r="D151" s="11"/>
      <c r="E151" s="36">
        <v>3</v>
      </c>
      <c r="F151" s="37">
        <v>1</v>
      </c>
      <c r="G151" s="38">
        <v>6</v>
      </c>
      <c r="H151" s="104"/>
      <c r="I151" s="104"/>
    </row>
    <row r="152" spans="1:9" ht="25.5" customHeight="1">
      <c r="A152" s="11"/>
      <c r="B152" s="150" t="s">
        <v>222</v>
      </c>
      <c r="C152" s="150"/>
      <c r="D152" s="11"/>
      <c r="E152" s="36">
        <v>3</v>
      </c>
      <c r="F152" s="37">
        <v>1</v>
      </c>
      <c r="G152" s="38">
        <v>7</v>
      </c>
      <c r="H152" s="104"/>
      <c r="I152" s="104"/>
    </row>
    <row r="153" spans="1:9" ht="15" customHeight="1">
      <c r="A153" s="11"/>
      <c r="B153" s="150" t="s">
        <v>223</v>
      </c>
      <c r="C153" s="150"/>
      <c r="D153" s="11"/>
      <c r="E153" s="36">
        <v>3</v>
      </c>
      <c r="F153" s="37">
        <v>1</v>
      </c>
      <c r="G153" s="38">
        <v>8</v>
      </c>
      <c r="H153" s="104"/>
      <c r="I153" s="104"/>
    </row>
    <row r="154" spans="1:9" ht="15" customHeight="1">
      <c r="A154" s="11"/>
      <c r="B154" s="150" t="s">
        <v>224</v>
      </c>
      <c r="C154" s="150"/>
      <c r="D154" s="11"/>
      <c r="E154" s="36">
        <v>3</v>
      </c>
      <c r="F154" s="37">
        <v>1</v>
      </c>
      <c r="G154" s="38">
        <v>9</v>
      </c>
      <c r="H154" s="104"/>
      <c r="I154" s="104"/>
    </row>
    <row r="155" spans="1:9" ht="15" customHeight="1">
      <c r="A155" s="11"/>
      <c r="B155" s="150" t="s">
        <v>225</v>
      </c>
      <c r="C155" s="150"/>
      <c r="D155" s="11"/>
      <c r="E155" s="36">
        <v>3</v>
      </c>
      <c r="F155" s="37">
        <v>2</v>
      </c>
      <c r="G155" s="38">
        <v>0</v>
      </c>
      <c r="H155" s="104"/>
      <c r="I155" s="104"/>
    </row>
    <row r="156" spans="1:9" ht="15" customHeight="1">
      <c r="A156" s="11"/>
      <c r="B156" s="150" t="s">
        <v>226</v>
      </c>
      <c r="C156" s="150"/>
      <c r="D156" s="11"/>
      <c r="E156" s="36">
        <v>3</v>
      </c>
      <c r="F156" s="37">
        <v>2</v>
      </c>
      <c r="G156" s="38">
        <v>1</v>
      </c>
      <c r="H156" s="104"/>
      <c r="I156" s="104"/>
    </row>
    <row r="157" spans="1:9" ht="15" customHeight="1">
      <c r="A157" s="11"/>
      <c r="B157" s="150" t="s">
        <v>227</v>
      </c>
      <c r="C157" s="150"/>
      <c r="D157" s="11"/>
      <c r="E157" s="36">
        <v>3</v>
      </c>
      <c r="F157" s="37">
        <v>2</v>
      </c>
      <c r="G157" s="38">
        <v>2</v>
      </c>
      <c r="H157" s="104"/>
      <c r="I157" s="104"/>
    </row>
    <row r="158" spans="1:9" ht="25.5" customHeight="1">
      <c r="A158" s="11"/>
      <c r="B158" s="150" t="s">
        <v>228</v>
      </c>
      <c r="C158" s="150"/>
      <c r="D158" s="11"/>
      <c r="E158" s="36">
        <v>3</v>
      </c>
      <c r="F158" s="37">
        <v>2</v>
      </c>
      <c r="G158" s="38">
        <v>3</v>
      </c>
      <c r="H158" s="104"/>
      <c r="I158" s="104"/>
    </row>
    <row r="159" spans="1:9" ht="15" customHeight="1">
      <c r="A159" s="11"/>
      <c r="B159" s="150" t="s">
        <v>229</v>
      </c>
      <c r="C159" s="150"/>
      <c r="D159" s="11"/>
      <c r="E159" s="36">
        <v>3</v>
      </c>
      <c r="F159" s="37">
        <v>2</v>
      </c>
      <c r="G159" s="38">
        <v>4</v>
      </c>
      <c r="H159" s="104"/>
      <c r="I159" s="104"/>
    </row>
    <row r="160" spans="1:9" ht="15" customHeight="1">
      <c r="A160" s="11"/>
      <c r="B160" s="150" t="s">
        <v>230</v>
      </c>
      <c r="C160" s="150"/>
      <c r="D160" s="11"/>
      <c r="E160" s="36">
        <v>3</v>
      </c>
      <c r="F160" s="37">
        <v>2</v>
      </c>
      <c r="G160" s="38">
        <v>5</v>
      </c>
      <c r="H160" s="104"/>
      <c r="I160" s="104"/>
    </row>
    <row r="161" spans="1:9" ht="15" customHeight="1">
      <c r="A161" s="11"/>
      <c r="B161" s="150" t="s">
        <v>231</v>
      </c>
      <c r="C161" s="150"/>
      <c r="D161" s="11"/>
      <c r="E161" s="36">
        <v>3</v>
      </c>
      <c r="F161" s="37">
        <v>2</v>
      </c>
      <c r="G161" s="38">
        <v>6</v>
      </c>
      <c r="H161" s="104"/>
      <c r="I161" s="104"/>
    </row>
    <row r="162" spans="1:9" ht="15" customHeight="1">
      <c r="A162" s="11"/>
      <c r="B162" s="151" t="s">
        <v>232</v>
      </c>
      <c r="C162" s="151"/>
      <c r="D162" s="11"/>
      <c r="E162" s="36">
        <v>3</v>
      </c>
      <c r="F162" s="37">
        <v>2</v>
      </c>
      <c r="G162" s="38">
        <v>7</v>
      </c>
      <c r="H162" s="104"/>
      <c r="I162" s="104"/>
    </row>
    <row r="163" spans="1:9" ht="15" customHeight="1">
      <c r="A163" s="11"/>
      <c r="B163" s="151" t="s">
        <v>233</v>
      </c>
      <c r="C163" s="151"/>
      <c r="D163" s="11"/>
      <c r="E163" s="36">
        <v>3</v>
      </c>
      <c r="F163" s="37">
        <v>2</v>
      </c>
      <c r="G163" s="38">
        <v>8</v>
      </c>
      <c r="H163" s="104"/>
      <c r="I163" s="104"/>
    </row>
    <row r="164" spans="1:9" ht="15" customHeight="1">
      <c r="A164" s="11" t="s">
        <v>234</v>
      </c>
      <c r="B164" s="150" t="s">
        <v>235</v>
      </c>
      <c r="C164" s="150"/>
      <c r="D164" s="11"/>
      <c r="E164" s="36">
        <v>3</v>
      </c>
      <c r="F164" s="37">
        <v>2</v>
      </c>
      <c r="G164" s="38">
        <v>9</v>
      </c>
      <c r="H164" s="104"/>
      <c r="I164" s="104"/>
    </row>
    <row r="165" spans="1:9" ht="15" customHeight="1">
      <c r="A165" s="11"/>
      <c r="B165" s="151" t="s">
        <v>236</v>
      </c>
      <c r="C165" s="151"/>
      <c r="D165" s="11"/>
      <c r="E165" s="36">
        <v>3</v>
      </c>
      <c r="F165" s="37">
        <v>3</v>
      </c>
      <c r="G165" s="38">
        <v>0</v>
      </c>
      <c r="H165" s="104"/>
      <c r="I165" s="104"/>
    </row>
    <row r="166" spans="1:9" ht="15" customHeight="1">
      <c r="A166" s="11"/>
      <c r="B166" s="151" t="s">
        <v>237</v>
      </c>
      <c r="C166" s="151"/>
      <c r="D166" s="11"/>
      <c r="E166" s="36">
        <v>3</v>
      </c>
      <c r="F166" s="37">
        <v>3</v>
      </c>
      <c r="G166" s="38">
        <v>1</v>
      </c>
      <c r="H166" s="104"/>
      <c r="I166" s="104"/>
    </row>
    <row r="167" spans="1:9" ht="15" customHeight="1">
      <c r="A167" s="11"/>
      <c r="B167" s="48"/>
      <c r="C167" s="48"/>
      <c r="D167" s="11"/>
      <c r="E167" s="36"/>
      <c r="F167" s="37"/>
      <c r="G167" s="38"/>
      <c r="H167" s="107"/>
      <c r="I167" s="108"/>
    </row>
    <row r="168" spans="1:9" ht="15" customHeight="1">
      <c r="A168" s="11"/>
      <c r="B168" s="151" t="s">
        <v>238</v>
      </c>
      <c r="C168" s="151"/>
      <c r="D168" s="11"/>
      <c r="E168" s="36">
        <v>3</v>
      </c>
      <c r="F168" s="37">
        <v>3</v>
      </c>
      <c r="G168" s="38">
        <v>2</v>
      </c>
      <c r="H168" s="84">
        <f>H144-H145+H165-H166</f>
        <v>13217202</v>
      </c>
      <c r="I168" s="84">
        <f>I144-I145+I165-I166</f>
        <v>12965375</v>
      </c>
    </row>
    <row r="169" spans="1:9" ht="15" customHeight="1">
      <c r="A169" s="11"/>
      <c r="B169" s="151" t="s">
        <v>239</v>
      </c>
      <c r="C169" s="151"/>
      <c r="D169" s="11"/>
      <c r="E169" s="36">
        <v>3</v>
      </c>
      <c r="F169" s="37">
        <v>3</v>
      </c>
      <c r="G169" s="38">
        <v>3</v>
      </c>
      <c r="H169" s="84"/>
      <c r="I169" s="84"/>
    </row>
    <row r="170" spans="1:9" ht="15" customHeight="1">
      <c r="A170" s="11"/>
      <c r="B170" s="48"/>
      <c r="C170" s="48"/>
      <c r="D170" s="11"/>
      <c r="E170" s="36"/>
      <c r="F170" s="37"/>
      <c r="G170" s="38"/>
      <c r="H170" s="107"/>
      <c r="I170" s="108"/>
    </row>
    <row r="171" spans="1:9" ht="15" customHeight="1">
      <c r="A171" s="11"/>
      <c r="B171" s="150" t="s">
        <v>240</v>
      </c>
      <c r="C171" s="150"/>
      <c r="D171" s="11"/>
      <c r="E171" s="36">
        <v>3</v>
      </c>
      <c r="F171" s="37">
        <v>3</v>
      </c>
      <c r="G171" s="38">
        <v>4</v>
      </c>
      <c r="H171" s="90">
        <f>H144</f>
        <v>13217202</v>
      </c>
      <c r="I171" s="100">
        <f>I144</f>
        <v>12965375</v>
      </c>
    </row>
    <row r="172" spans="1:9" ht="15" customHeight="1">
      <c r="A172" s="11"/>
      <c r="B172" s="150" t="s">
        <v>241</v>
      </c>
      <c r="C172" s="150"/>
      <c r="D172" s="11"/>
      <c r="E172" s="36">
        <v>3</v>
      </c>
      <c r="F172" s="37">
        <v>3</v>
      </c>
      <c r="G172" s="38">
        <v>5</v>
      </c>
      <c r="H172" s="90">
        <f>H171</f>
        <v>13217202</v>
      </c>
      <c r="I172" s="100">
        <f>I171</f>
        <v>12965375</v>
      </c>
    </row>
    <row r="173" spans="1:9" ht="15" customHeight="1">
      <c r="A173" s="11"/>
      <c r="B173" s="150" t="s">
        <v>242</v>
      </c>
      <c r="C173" s="150"/>
      <c r="D173" s="11"/>
      <c r="E173" s="36">
        <v>3</v>
      </c>
      <c r="F173" s="37">
        <v>3</v>
      </c>
      <c r="G173" s="38">
        <v>6</v>
      </c>
      <c r="H173" s="104"/>
      <c r="I173" s="104"/>
    </row>
    <row r="174" spans="1:9" ht="15" customHeight="1">
      <c r="A174" s="11"/>
      <c r="B174" s="150" t="s">
        <v>243</v>
      </c>
      <c r="C174" s="150"/>
      <c r="D174" s="11"/>
      <c r="E174" s="36">
        <v>3</v>
      </c>
      <c r="F174" s="37">
        <v>3</v>
      </c>
      <c r="G174" s="38">
        <v>7</v>
      </c>
      <c r="H174" s="90">
        <f>H168</f>
        <v>13217202</v>
      </c>
      <c r="I174" s="100">
        <f>I168</f>
        <v>12965375</v>
      </c>
    </row>
    <row r="175" spans="1:9" ht="15" customHeight="1">
      <c r="A175" s="11"/>
      <c r="B175" s="150" t="s">
        <v>241</v>
      </c>
      <c r="C175" s="150"/>
      <c r="D175" s="11"/>
      <c r="E175" s="36">
        <v>3</v>
      </c>
      <c r="F175" s="37">
        <v>3</v>
      </c>
      <c r="G175" s="38">
        <v>8</v>
      </c>
      <c r="H175" s="90">
        <f>H171</f>
        <v>13217202</v>
      </c>
      <c r="I175" s="100">
        <f>I171</f>
        <v>12965375</v>
      </c>
    </row>
    <row r="176" spans="1:9" ht="15" customHeight="1">
      <c r="A176" s="11"/>
      <c r="B176" s="150" t="s">
        <v>242</v>
      </c>
      <c r="C176" s="150"/>
      <c r="D176" s="11"/>
      <c r="E176" s="36">
        <v>3</v>
      </c>
      <c r="F176" s="37">
        <v>3</v>
      </c>
      <c r="G176" s="38">
        <v>9</v>
      </c>
      <c r="H176" s="104"/>
      <c r="I176" s="104"/>
    </row>
    <row r="177" spans="1:9" ht="15" customHeight="1">
      <c r="A177" s="11"/>
      <c r="B177" s="150" t="s">
        <v>244</v>
      </c>
      <c r="C177" s="150"/>
      <c r="D177" s="11"/>
      <c r="E177" s="36">
        <v>3</v>
      </c>
      <c r="F177" s="37">
        <v>4</v>
      </c>
      <c r="G177" s="38">
        <v>0</v>
      </c>
      <c r="H177" s="104"/>
      <c r="I177" s="104"/>
    </row>
    <row r="178" spans="1:9" ht="15" customHeight="1">
      <c r="A178" s="11"/>
      <c r="B178" s="150" t="s">
        <v>245</v>
      </c>
      <c r="C178" s="150"/>
      <c r="D178" s="11"/>
      <c r="E178" s="36">
        <v>3</v>
      </c>
      <c r="F178" s="37">
        <v>4</v>
      </c>
      <c r="G178" s="38">
        <v>1</v>
      </c>
      <c r="H178" s="104"/>
      <c r="I178" s="104"/>
    </row>
    <row r="179" spans="1:9" ht="15" customHeight="1">
      <c r="A179" s="11"/>
      <c r="B179" s="150" t="s">
        <v>246</v>
      </c>
      <c r="C179" s="150"/>
      <c r="D179" s="11"/>
      <c r="E179" s="36">
        <v>3</v>
      </c>
      <c r="F179" s="37">
        <v>4</v>
      </c>
      <c r="G179" s="38">
        <v>2</v>
      </c>
      <c r="H179" s="104"/>
      <c r="I179" s="104"/>
    </row>
    <row r="180" spans="1:9" ht="15" customHeight="1">
      <c r="A180" s="11"/>
      <c r="B180" s="50"/>
      <c r="C180" s="50"/>
      <c r="D180" s="11"/>
      <c r="E180" s="36"/>
      <c r="F180" s="37"/>
      <c r="G180" s="38"/>
      <c r="H180" s="107"/>
      <c r="I180" s="108"/>
    </row>
    <row r="181" spans="1:9" ht="15" customHeight="1">
      <c r="A181" s="11"/>
      <c r="B181" s="150" t="s">
        <v>247</v>
      </c>
      <c r="C181" s="150"/>
      <c r="D181" s="11"/>
      <c r="E181" s="36"/>
      <c r="F181" s="37"/>
      <c r="G181" s="38"/>
      <c r="H181" s="104"/>
      <c r="I181" s="104"/>
    </row>
    <row r="182" spans="1:9" ht="15" customHeight="1">
      <c r="A182" s="11"/>
      <c r="B182" s="157" t="s">
        <v>248</v>
      </c>
      <c r="C182" s="157"/>
      <c r="D182" s="11"/>
      <c r="E182" s="36">
        <v>3</v>
      </c>
      <c r="F182" s="37">
        <v>4</v>
      </c>
      <c r="G182" s="38">
        <v>3</v>
      </c>
      <c r="H182" s="104">
        <v>711</v>
      </c>
      <c r="I182" s="104">
        <v>720</v>
      </c>
    </row>
    <row r="183" spans="1:9" ht="15" customHeight="1">
      <c r="A183" s="11"/>
      <c r="B183" s="150" t="s">
        <v>249</v>
      </c>
      <c r="C183" s="150"/>
      <c r="D183" s="11"/>
      <c r="E183" s="36">
        <v>3</v>
      </c>
      <c r="F183" s="37">
        <v>4</v>
      </c>
      <c r="G183" s="38">
        <v>4</v>
      </c>
      <c r="H183" s="104">
        <v>711</v>
      </c>
      <c r="I183" s="104">
        <v>720</v>
      </c>
    </row>
    <row r="184" spans="8:9" ht="12.75">
      <c r="H184" s="5"/>
      <c r="I184" s="81"/>
    </row>
    <row r="185" spans="8:9" ht="12.75">
      <c r="H185" s="80"/>
      <c r="I185" s="81"/>
    </row>
    <row r="186" spans="1:9" ht="12.75">
      <c r="A186" s="154" t="s">
        <v>57</v>
      </c>
      <c r="B186" s="154"/>
      <c r="D186" s="26"/>
      <c r="E186" s="26"/>
      <c r="F186" s="26"/>
      <c r="G186" s="26"/>
      <c r="I186" s="41" t="s">
        <v>605</v>
      </c>
    </row>
    <row r="187" spans="1:9" ht="12.75">
      <c r="A187" s="155">
        <v>43889</v>
      </c>
      <c r="B187" s="156"/>
      <c r="D187" s="79"/>
      <c r="E187" s="79"/>
      <c r="F187" s="79"/>
      <c r="G187" s="79"/>
      <c r="H187" s="41" t="s">
        <v>250</v>
      </c>
      <c r="I187" s="68" t="s">
        <v>602</v>
      </c>
    </row>
    <row r="188" spans="4:9" ht="12.75">
      <c r="D188" s="79"/>
      <c r="E188" s="79"/>
      <c r="F188" s="79"/>
      <c r="G188" s="79"/>
      <c r="H188" s="5"/>
      <c r="I188" s="5"/>
    </row>
    <row r="189" spans="4:6" ht="12.75">
      <c r="D189" s="26"/>
      <c r="E189" s="26"/>
      <c r="F189" s="26"/>
    </row>
  </sheetData>
  <sheetProtection/>
  <mergeCells count="207">
    <mergeCell ref="H126:H127"/>
    <mergeCell ref="A12:I12"/>
    <mergeCell ref="C13:G13"/>
    <mergeCell ref="A15:A18"/>
    <mergeCell ref="B15:C18"/>
    <mergeCell ref="E15:G15"/>
    <mergeCell ref="H15:I16"/>
    <mergeCell ref="E16:G16"/>
    <mergeCell ref="E17:G17"/>
    <mergeCell ref="E18:G18"/>
    <mergeCell ref="B3:I3"/>
    <mergeCell ref="B4:I4"/>
    <mergeCell ref="B5:I5"/>
    <mergeCell ref="B6:I6"/>
    <mergeCell ref="B7:I7"/>
    <mergeCell ref="A11:I11"/>
    <mergeCell ref="B19:C19"/>
    <mergeCell ref="E19:G19"/>
    <mergeCell ref="B20:C20"/>
    <mergeCell ref="E20:G20"/>
    <mergeCell ref="B21:C21"/>
    <mergeCell ref="E21:G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A67:A68"/>
    <mergeCell ref="B67:C68"/>
    <mergeCell ref="D67:D68"/>
    <mergeCell ref="E67:E68"/>
    <mergeCell ref="F67:F68"/>
    <mergeCell ref="G67:G68"/>
    <mergeCell ref="H67:H68"/>
    <mergeCell ref="I67:I68"/>
    <mergeCell ref="B69:C69"/>
    <mergeCell ref="B70:C70"/>
    <mergeCell ref="B71:C71"/>
    <mergeCell ref="B72:C72"/>
    <mergeCell ref="B73:C73"/>
    <mergeCell ref="B74:C74"/>
    <mergeCell ref="B75:C75"/>
    <mergeCell ref="B76:C76"/>
    <mergeCell ref="B77:C77"/>
    <mergeCell ref="A78:A79"/>
    <mergeCell ref="B78:C79"/>
    <mergeCell ref="F78:F79"/>
    <mergeCell ref="G78:G79"/>
    <mergeCell ref="D78:D79"/>
    <mergeCell ref="E78:E79"/>
    <mergeCell ref="H78:H79"/>
    <mergeCell ref="I78:I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A124:A125"/>
    <mergeCell ref="B124:C124"/>
    <mergeCell ref="B125:C125"/>
    <mergeCell ref="B114:C114"/>
    <mergeCell ref="B115:C115"/>
    <mergeCell ref="B116:C116"/>
    <mergeCell ref="B117:C117"/>
    <mergeCell ref="B118:C118"/>
    <mergeCell ref="B119:C119"/>
    <mergeCell ref="H124:H125"/>
    <mergeCell ref="I124:I125"/>
    <mergeCell ref="B120:C120"/>
    <mergeCell ref="B121:C121"/>
    <mergeCell ref="B122:C122"/>
    <mergeCell ref="B123:C123"/>
    <mergeCell ref="B130:C130"/>
    <mergeCell ref="B131:C131"/>
    <mergeCell ref="F126:F127"/>
    <mergeCell ref="G126:G127"/>
    <mergeCell ref="B127:C127"/>
    <mergeCell ref="D124:D125"/>
    <mergeCell ref="E124:E125"/>
    <mergeCell ref="F124:F125"/>
    <mergeCell ref="G124:G125"/>
    <mergeCell ref="A126:A127"/>
    <mergeCell ref="B126:C126"/>
    <mergeCell ref="D126:D127"/>
    <mergeCell ref="E126:E127"/>
    <mergeCell ref="B128:C128"/>
    <mergeCell ref="B129:C129"/>
    <mergeCell ref="B132:C132"/>
    <mergeCell ref="B133:C133"/>
    <mergeCell ref="B136:C136"/>
    <mergeCell ref="B137:C137"/>
    <mergeCell ref="B138:C138"/>
    <mergeCell ref="B139:C139"/>
    <mergeCell ref="B134:C134"/>
    <mergeCell ref="B135:C135"/>
    <mergeCell ref="B142:C142"/>
    <mergeCell ref="B143:C143"/>
    <mergeCell ref="B140:C140"/>
    <mergeCell ref="B141:C141"/>
    <mergeCell ref="B144:C144"/>
    <mergeCell ref="B145:C145"/>
    <mergeCell ref="B159:C159"/>
    <mergeCell ref="B149:C149"/>
    <mergeCell ref="B150:C150"/>
    <mergeCell ref="B146:C146"/>
    <mergeCell ref="B148:C148"/>
    <mergeCell ref="B151:C151"/>
    <mergeCell ref="B152:C152"/>
    <mergeCell ref="B169:C169"/>
    <mergeCell ref="B155:C155"/>
    <mergeCell ref="B156:C156"/>
    <mergeCell ref="B153:C153"/>
    <mergeCell ref="B154:C154"/>
    <mergeCell ref="B166:C166"/>
    <mergeCell ref="B157:C157"/>
    <mergeCell ref="B158:C158"/>
    <mergeCell ref="B161:C161"/>
    <mergeCell ref="B162:C162"/>
    <mergeCell ref="B182:C182"/>
    <mergeCell ref="B160:C160"/>
    <mergeCell ref="B172:C172"/>
    <mergeCell ref="B175:C175"/>
    <mergeCell ref="B183:C183"/>
    <mergeCell ref="B173:C173"/>
    <mergeCell ref="B174:C174"/>
    <mergeCell ref="B163:C163"/>
    <mergeCell ref="B164:C164"/>
    <mergeCell ref="B168:C168"/>
    <mergeCell ref="B171:C171"/>
    <mergeCell ref="B165:C165"/>
    <mergeCell ref="I126:I127"/>
    <mergeCell ref="A186:B186"/>
    <mergeCell ref="A187:B187"/>
    <mergeCell ref="B176:C176"/>
    <mergeCell ref="B177:C177"/>
    <mergeCell ref="B178:C178"/>
    <mergeCell ref="B179:C179"/>
    <mergeCell ref="B181:C181"/>
  </mergeCells>
  <printOptions horizontalCentered="1"/>
  <pageMargins left="0.4330708661417323" right="0.4330708661417323" top="0.35433070866141736" bottom="0.35433070866141736" header="0.11811023622047245" footer="0.11811023622047245"/>
  <pageSetup fitToHeight="0" fitToWidth="1" horizontalDpi="600" verticalDpi="600" orientation="portrait" paperSize="9" scale="70"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sheetPr>
    <pageSetUpPr fitToPage="1"/>
  </sheetPr>
  <dimension ref="A1:J161"/>
  <sheetViews>
    <sheetView zoomScale="85" zoomScaleNormal="85" zoomScalePageLayoutView="0" workbookViewId="0" topLeftCell="C116">
      <selection activeCell="G117" sqref="G117:I117"/>
    </sheetView>
  </sheetViews>
  <sheetFormatPr defaultColWidth="15.625" defaultRowHeight="12.75"/>
  <cols>
    <col min="1" max="1" width="21.00390625" style="1" bestFit="1" customWidth="1"/>
    <col min="2" max="2" width="62.625" style="1" customWidth="1"/>
    <col min="3" max="3" width="9.125" style="1" customWidth="1"/>
    <col min="4" max="4" width="3.00390625" style="1" customWidth="1"/>
    <col min="5" max="5" width="3.625" style="1" customWidth="1"/>
    <col min="6" max="6" width="3.75390625" style="1" customWidth="1"/>
    <col min="7" max="7" width="13.75390625" style="1" customWidth="1"/>
    <col min="8" max="8" width="15.875" style="1" customWidth="1"/>
    <col min="9" max="9" width="15.625" style="1" customWidth="1"/>
    <col min="10" max="10" width="21.25390625" style="1" customWidth="1"/>
    <col min="11" max="17" width="9.125" style="75" customWidth="1"/>
    <col min="18" max="247" width="9.125" style="1" customWidth="1"/>
    <col min="248" max="248" width="21.00390625" style="1" bestFit="1" customWidth="1"/>
    <col min="249" max="249" width="62.625" style="1" customWidth="1"/>
    <col min="250" max="250" width="9.125" style="1" customWidth="1"/>
    <col min="251" max="251" width="3.00390625" style="1" customWidth="1"/>
    <col min="252" max="252" width="3.625" style="1" customWidth="1"/>
    <col min="253" max="253" width="3.75390625" style="1" customWidth="1"/>
    <col min="254" max="254" width="13.75390625" style="1" customWidth="1"/>
    <col min="255" max="255" width="15.875" style="1" customWidth="1"/>
    <col min="256" max="16384" width="15.625" style="1" customWidth="1"/>
  </cols>
  <sheetData>
    <row r="1" ht="13.5">
      <c r="J1" s="2" t="s">
        <v>59</v>
      </c>
    </row>
    <row r="2" spans="2:10" ht="13.5">
      <c r="B2" s="23"/>
      <c r="J2" s="2" t="s">
        <v>487</v>
      </c>
    </row>
    <row r="3" spans="1:10" ht="13.5">
      <c r="A3" s="24" t="s">
        <v>61</v>
      </c>
      <c r="B3" s="190" t="s">
        <v>62</v>
      </c>
      <c r="C3" s="191"/>
      <c r="D3" s="191"/>
      <c r="E3" s="191"/>
      <c r="F3" s="191"/>
      <c r="G3" s="191"/>
      <c r="H3" s="191"/>
      <c r="I3" s="192"/>
      <c r="J3" s="2"/>
    </row>
    <row r="4" spans="1:10" ht="12.75" customHeight="1">
      <c r="A4" s="24" t="s">
        <v>63</v>
      </c>
      <c r="B4" s="190" t="s">
        <v>25</v>
      </c>
      <c r="C4" s="191"/>
      <c r="D4" s="191"/>
      <c r="E4" s="191"/>
      <c r="F4" s="191"/>
      <c r="G4" s="191"/>
      <c r="H4" s="191"/>
      <c r="I4" s="192"/>
      <c r="J4" s="2"/>
    </row>
    <row r="5" spans="1:10" ht="13.5">
      <c r="A5" s="24" t="s">
        <v>6</v>
      </c>
      <c r="B5" s="193" t="s">
        <v>486</v>
      </c>
      <c r="C5" s="194"/>
      <c r="D5" s="194"/>
      <c r="E5" s="194"/>
      <c r="F5" s="194"/>
      <c r="G5" s="194"/>
      <c r="H5" s="194"/>
      <c r="I5" s="195"/>
      <c r="J5" s="2"/>
    </row>
    <row r="6" spans="1:10" ht="13.5">
      <c r="A6" s="24" t="s">
        <v>64</v>
      </c>
      <c r="B6" s="193">
        <v>420059834009</v>
      </c>
      <c r="C6" s="194"/>
      <c r="D6" s="194"/>
      <c r="E6" s="194"/>
      <c r="F6" s="194"/>
      <c r="G6" s="194"/>
      <c r="H6" s="194"/>
      <c r="I6" s="195"/>
      <c r="J6" s="2"/>
    </row>
    <row r="7" spans="1:10" ht="13.5">
      <c r="A7" s="24" t="s">
        <v>65</v>
      </c>
      <c r="B7" s="193">
        <v>420059834009</v>
      </c>
      <c r="C7" s="194"/>
      <c r="D7" s="194"/>
      <c r="E7" s="194"/>
      <c r="F7" s="194"/>
      <c r="G7" s="194"/>
      <c r="H7" s="194"/>
      <c r="I7" s="195"/>
      <c r="J7" s="2"/>
    </row>
    <row r="8" spans="2:9" ht="12.75">
      <c r="B8" s="5"/>
      <c r="C8" s="5"/>
      <c r="D8" s="5"/>
      <c r="E8" s="5"/>
      <c r="F8" s="5"/>
      <c r="G8" s="5"/>
      <c r="H8" s="249"/>
      <c r="I8" s="249"/>
    </row>
    <row r="9" spans="1:10" ht="14.25" thickBot="1">
      <c r="A9" s="240" t="s">
        <v>251</v>
      </c>
      <c r="B9" s="241"/>
      <c r="C9" s="241"/>
      <c r="D9" s="241"/>
      <c r="E9" s="241"/>
      <c r="F9" s="241"/>
      <c r="G9" s="241"/>
      <c r="H9" s="241"/>
      <c r="I9" s="241"/>
      <c r="J9" s="242"/>
    </row>
    <row r="10" spans="1:10" ht="15" customHeight="1" thickTop="1">
      <c r="A10" s="254" t="s">
        <v>629</v>
      </c>
      <c r="B10" s="254"/>
      <c r="C10" s="254"/>
      <c r="D10" s="254"/>
      <c r="E10" s="254"/>
      <c r="F10" s="254"/>
      <c r="G10" s="254"/>
      <c r="H10" s="254"/>
      <c r="I10" s="254"/>
      <c r="J10" s="254"/>
    </row>
    <row r="11" spans="1:10" ht="12.75">
      <c r="A11" s="5"/>
      <c r="J11" s="1" t="s">
        <v>252</v>
      </c>
    </row>
    <row r="12" spans="1:10" ht="12.75" customHeight="1">
      <c r="A12" s="180" t="s">
        <v>253</v>
      </c>
      <c r="B12" s="203" t="s">
        <v>69</v>
      </c>
      <c r="C12" s="261" t="s">
        <v>8</v>
      </c>
      <c r="D12" s="250"/>
      <c r="E12" s="251"/>
      <c r="F12" s="252"/>
      <c r="G12" s="250"/>
      <c r="H12" s="250"/>
      <c r="I12" s="250"/>
      <c r="J12" s="42" t="s">
        <v>73</v>
      </c>
    </row>
    <row r="13" spans="1:10" ht="12.75" customHeight="1">
      <c r="A13" s="258"/>
      <c r="B13" s="205"/>
      <c r="C13" s="262"/>
      <c r="D13" s="253" t="s">
        <v>254</v>
      </c>
      <c r="E13" s="244"/>
      <c r="F13" s="245"/>
      <c r="G13" s="253" t="s">
        <v>255</v>
      </c>
      <c r="H13" s="253"/>
      <c r="I13" s="253"/>
      <c r="J13" s="43" t="s">
        <v>74</v>
      </c>
    </row>
    <row r="14" spans="1:10" ht="13.5">
      <c r="A14" s="259"/>
      <c r="B14" s="205"/>
      <c r="C14" s="262"/>
      <c r="D14" s="243"/>
      <c r="E14" s="244"/>
      <c r="F14" s="245"/>
      <c r="G14" s="243"/>
      <c r="H14" s="243"/>
      <c r="I14" s="243"/>
      <c r="J14" s="43" t="s">
        <v>256</v>
      </c>
    </row>
    <row r="15" spans="1:10" ht="13.5">
      <c r="A15" s="259"/>
      <c r="B15" s="205"/>
      <c r="C15" s="262"/>
      <c r="D15" s="243"/>
      <c r="E15" s="244"/>
      <c r="F15" s="245"/>
      <c r="G15" s="246"/>
      <c r="H15" s="246"/>
      <c r="I15" s="246"/>
      <c r="J15" s="44"/>
    </row>
    <row r="16" spans="1:10" ht="13.5">
      <c r="A16" s="260"/>
      <c r="B16" s="207"/>
      <c r="C16" s="263"/>
      <c r="D16" s="246"/>
      <c r="E16" s="247"/>
      <c r="F16" s="248"/>
      <c r="G16" s="45" t="s">
        <v>257</v>
      </c>
      <c r="H16" s="46" t="s">
        <v>258</v>
      </c>
      <c r="I16" s="46" t="s">
        <v>259</v>
      </c>
      <c r="J16" s="47"/>
    </row>
    <row r="17" spans="1:10" ht="12.75">
      <c r="A17" s="11"/>
      <c r="B17" s="34">
        <v>2</v>
      </c>
      <c r="C17" s="34">
        <v>3</v>
      </c>
      <c r="D17" s="189">
        <v>4</v>
      </c>
      <c r="E17" s="189"/>
      <c r="F17" s="189"/>
      <c r="G17" s="11">
        <v>5</v>
      </c>
      <c r="H17" s="11">
        <v>6</v>
      </c>
      <c r="I17" s="11">
        <v>7</v>
      </c>
      <c r="J17" s="11">
        <v>8</v>
      </c>
    </row>
    <row r="18" spans="1:10" ht="13.5">
      <c r="A18" s="11"/>
      <c r="B18" s="48" t="s">
        <v>260</v>
      </c>
      <c r="C18" s="11"/>
      <c r="D18" s="186"/>
      <c r="E18" s="186"/>
      <c r="F18" s="186"/>
      <c r="G18" s="35"/>
      <c r="H18" s="35"/>
      <c r="I18" s="35"/>
      <c r="J18" s="35"/>
    </row>
    <row r="19" spans="1:10" ht="27" customHeight="1">
      <c r="A19" s="11"/>
      <c r="B19" s="48" t="s">
        <v>261</v>
      </c>
      <c r="C19" s="11"/>
      <c r="D19" s="36">
        <v>0</v>
      </c>
      <c r="E19" s="37">
        <v>0</v>
      </c>
      <c r="F19" s="38">
        <v>1</v>
      </c>
      <c r="G19" s="76">
        <f>G20+G26+G32+G33+G38+G39+G48+G51</f>
        <v>321323881</v>
      </c>
      <c r="H19" s="76">
        <f>H20+H26+H32+H33+H38+H39+H48+H51</f>
        <v>135883860</v>
      </c>
      <c r="I19" s="76">
        <f>I20+I26+I32+I33+I38+I39+I48+I51</f>
        <v>185440021</v>
      </c>
      <c r="J19" s="76">
        <f>J20+J26+J32+J33+J38+J39+J48+J51</f>
        <v>176357234</v>
      </c>
    </row>
    <row r="20" spans="1:10" ht="15" customHeight="1">
      <c r="A20" s="49" t="s">
        <v>262</v>
      </c>
      <c r="B20" s="48" t="s">
        <v>263</v>
      </c>
      <c r="C20" s="11"/>
      <c r="D20" s="36">
        <v>0</v>
      </c>
      <c r="E20" s="37">
        <v>0</v>
      </c>
      <c r="F20" s="38">
        <v>2</v>
      </c>
      <c r="G20" s="76">
        <f>G21+G22+G23+G24+G25</f>
        <v>52847314</v>
      </c>
      <c r="H20" s="76">
        <f>H21+H22+H23+H24+H25</f>
        <v>12938472</v>
      </c>
      <c r="I20" s="76">
        <f>I21+I22+I23+I24+I25</f>
        <v>39908842</v>
      </c>
      <c r="J20" s="76">
        <f>J21+J22+J23+J24+J25</f>
        <v>31017631</v>
      </c>
    </row>
    <row r="21" spans="1:10" ht="15" customHeight="1">
      <c r="A21" s="49" t="s">
        <v>264</v>
      </c>
      <c r="B21" s="50" t="s">
        <v>265</v>
      </c>
      <c r="C21" s="11"/>
      <c r="D21" s="36">
        <v>0</v>
      </c>
      <c r="E21" s="37">
        <v>0</v>
      </c>
      <c r="F21" s="38">
        <v>3</v>
      </c>
      <c r="G21" s="77"/>
      <c r="H21" s="77"/>
      <c r="I21" s="77"/>
      <c r="J21" s="77"/>
    </row>
    <row r="22" spans="1:10" ht="15" customHeight="1">
      <c r="A22" s="49" t="s">
        <v>266</v>
      </c>
      <c r="B22" s="50" t="s">
        <v>267</v>
      </c>
      <c r="C22" s="11"/>
      <c r="D22" s="36">
        <v>0</v>
      </c>
      <c r="E22" s="37">
        <v>0</v>
      </c>
      <c r="F22" s="38">
        <v>4</v>
      </c>
      <c r="G22" s="77">
        <v>10757479</v>
      </c>
      <c r="H22" s="77">
        <v>8330153</v>
      </c>
      <c r="I22" s="77">
        <f aca="true" t="shared" si="0" ref="I22:I31">+G22-H22</f>
        <v>2427326</v>
      </c>
      <c r="J22" s="77">
        <v>2642949</v>
      </c>
    </row>
    <row r="23" spans="1:10" ht="15" customHeight="1">
      <c r="A23" s="49" t="s">
        <v>268</v>
      </c>
      <c r="B23" s="50" t="s">
        <v>269</v>
      </c>
      <c r="C23" s="11"/>
      <c r="D23" s="36">
        <v>0</v>
      </c>
      <c r="E23" s="37">
        <v>0</v>
      </c>
      <c r="F23" s="38">
        <v>5</v>
      </c>
      <c r="G23" s="77"/>
      <c r="H23" s="77"/>
      <c r="I23" s="77"/>
      <c r="J23" s="77"/>
    </row>
    <row r="24" spans="1:10" ht="15" customHeight="1">
      <c r="A24" s="11" t="s">
        <v>270</v>
      </c>
      <c r="B24" s="50" t="s">
        <v>271</v>
      </c>
      <c r="C24" s="11"/>
      <c r="D24" s="36">
        <v>0</v>
      </c>
      <c r="E24" s="37">
        <v>0</v>
      </c>
      <c r="F24" s="38">
        <v>6</v>
      </c>
      <c r="G24" s="99">
        <v>9883648</v>
      </c>
      <c r="H24" s="77">
        <v>4608319</v>
      </c>
      <c r="I24" s="77">
        <f t="shared" si="0"/>
        <v>5275329</v>
      </c>
      <c r="J24" s="77">
        <v>1947793</v>
      </c>
    </row>
    <row r="25" spans="1:10" ht="15" customHeight="1">
      <c r="A25" s="11" t="s">
        <v>272</v>
      </c>
      <c r="B25" s="50" t="s">
        <v>273</v>
      </c>
      <c r="C25" s="11"/>
      <c r="D25" s="36">
        <v>0</v>
      </c>
      <c r="E25" s="37">
        <v>0</v>
      </c>
      <c r="F25" s="38">
        <v>7</v>
      </c>
      <c r="G25" s="77">
        <v>32206187</v>
      </c>
      <c r="H25" s="77"/>
      <c r="I25" s="77">
        <f t="shared" si="0"/>
        <v>32206187</v>
      </c>
      <c r="J25" s="77">
        <v>26426889</v>
      </c>
    </row>
    <row r="26" spans="1:10" ht="15" customHeight="1">
      <c r="A26" s="49" t="s">
        <v>274</v>
      </c>
      <c r="B26" s="48" t="s">
        <v>275</v>
      </c>
      <c r="C26" s="11"/>
      <c r="D26" s="36">
        <v>0</v>
      </c>
      <c r="E26" s="37">
        <v>0</v>
      </c>
      <c r="F26" s="38">
        <v>8</v>
      </c>
      <c r="G26" s="76">
        <f>G27+G28+G29+G30+G31</f>
        <v>257638499</v>
      </c>
      <c r="H26" s="76">
        <f>H27+H28+H29+H30+H31</f>
        <v>121990429</v>
      </c>
      <c r="I26" s="76">
        <f>I27+I28+I29+I30+I31</f>
        <v>135648070</v>
      </c>
      <c r="J26" s="76">
        <f>J27+J28+J29+J30+J31</f>
        <v>135156275</v>
      </c>
    </row>
    <row r="27" spans="1:10" ht="15" customHeight="1">
      <c r="A27" s="49" t="s">
        <v>276</v>
      </c>
      <c r="B27" s="50" t="s">
        <v>277</v>
      </c>
      <c r="C27" s="11"/>
      <c r="D27" s="36">
        <v>0</v>
      </c>
      <c r="E27" s="37">
        <v>0</v>
      </c>
      <c r="F27" s="38">
        <v>9</v>
      </c>
      <c r="G27" s="77">
        <v>2322522</v>
      </c>
      <c r="H27" s="77"/>
      <c r="I27" s="77">
        <f t="shared" si="0"/>
        <v>2322522</v>
      </c>
      <c r="J27" s="77">
        <v>2322522</v>
      </c>
    </row>
    <row r="28" spans="1:10" ht="15" customHeight="1">
      <c r="A28" s="49" t="s">
        <v>278</v>
      </c>
      <c r="B28" s="50" t="s">
        <v>279</v>
      </c>
      <c r="C28" s="11"/>
      <c r="D28" s="36">
        <v>0</v>
      </c>
      <c r="E28" s="37">
        <v>1</v>
      </c>
      <c r="F28" s="38">
        <v>0</v>
      </c>
      <c r="G28" s="77">
        <v>107736521</v>
      </c>
      <c r="H28" s="77">
        <v>55948869</v>
      </c>
      <c r="I28" s="77">
        <f t="shared" si="0"/>
        <v>51787652</v>
      </c>
      <c r="J28" s="77">
        <v>54623690</v>
      </c>
    </row>
    <row r="29" spans="1:10" ht="15" customHeight="1">
      <c r="A29" s="11" t="s">
        <v>280</v>
      </c>
      <c r="B29" s="50" t="s">
        <v>281</v>
      </c>
      <c r="C29" s="11"/>
      <c r="D29" s="36">
        <v>0</v>
      </c>
      <c r="E29" s="37">
        <v>1</v>
      </c>
      <c r="F29" s="38">
        <v>1</v>
      </c>
      <c r="G29" s="77">
        <v>86623671</v>
      </c>
      <c r="H29" s="77">
        <v>66041560</v>
      </c>
      <c r="I29" s="77">
        <f t="shared" si="0"/>
        <v>20582111</v>
      </c>
      <c r="J29" s="77">
        <v>22106297</v>
      </c>
    </row>
    <row r="30" spans="1:10" ht="15" customHeight="1">
      <c r="A30" s="49" t="s">
        <v>282</v>
      </c>
      <c r="B30" s="50" t="s">
        <v>283</v>
      </c>
      <c r="C30" s="11"/>
      <c r="D30" s="36">
        <v>0</v>
      </c>
      <c r="E30" s="37">
        <v>1</v>
      </c>
      <c r="F30" s="38">
        <v>2</v>
      </c>
      <c r="G30" s="77"/>
      <c r="H30" s="77"/>
      <c r="I30" s="77"/>
      <c r="J30" s="77"/>
    </row>
    <row r="31" spans="1:10" ht="15" customHeight="1">
      <c r="A31" s="11" t="s">
        <v>284</v>
      </c>
      <c r="B31" s="50" t="s">
        <v>285</v>
      </c>
      <c r="C31" s="11"/>
      <c r="D31" s="36">
        <v>0</v>
      </c>
      <c r="E31" s="37">
        <v>1</v>
      </c>
      <c r="F31" s="38">
        <v>3</v>
      </c>
      <c r="G31" s="77">
        <v>60955785</v>
      </c>
      <c r="H31" s="77"/>
      <c r="I31" s="77">
        <f t="shared" si="0"/>
        <v>60955785</v>
      </c>
      <c r="J31" s="77">
        <v>56103766</v>
      </c>
    </row>
    <row r="32" spans="1:10" ht="15" customHeight="1">
      <c r="A32" s="49" t="s">
        <v>286</v>
      </c>
      <c r="B32" s="48" t="s">
        <v>287</v>
      </c>
      <c r="C32" s="11"/>
      <c r="D32" s="36">
        <v>0</v>
      </c>
      <c r="E32" s="37">
        <v>1</v>
      </c>
      <c r="F32" s="38">
        <v>4</v>
      </c>
      <c r="G32" s="77"/>
      <c r="H32" s="77"/>
      <c r="I32" s="77"/>
      <c r="J32" s="77"/>
    </row>
    <row r="33" spans="1:10" ht="15" customHeight="1">
      <c r="A33" s="49" t="s">
        <v>288</v>
      </c>
      <c r="B33" s="48" t="s">
        <v>289</v>
      </c>
      <c r="C33" s="11"/>
      <c r="D33" s="36">
        <v>0</v>
      </c>
      <c r="E33" s="37">
        <v>1</v>
      </c>
      <c r="F33" s="38">
        <v>5</v>
      </c>
      <c r="G33" s="77"/>
      <c r="H33" s="77"/>
      <c r="I33" s="77"/>
      <c r="J33" s="77"/>
    </row>
    <row r="34" spans="1:10" ht="15" customHeight="1">
      <c r="A34" s="49" t="s">
        <v>290</v>
      </c>
      <c r="B34" s="50" t="s">
        <v>291</v>
      </c>
      <c r="C34" s="11"/>
      <c r="D34" s="36">
        <v>0</v>
      </c>
      <c r="E34" s="37">
        <v>1</v>
      </c>
      <c r="F34" s="38">
        <v>6</v>
      </c>
      <c r="G34" s="77"/>
      <c r="H34" s="77"/>
      <c r="I34" s="77"/>
      <c r="J34" s="77"/>
    </row>
    <row r="35" spans="1:10" ht="15" customHeight="1">
      <c r="A35" s="49" t="s">
        <v>292</v>
      </c>
      <c r="B35" s="50" t="s">
        <v>293</v>
      </c>
      <c r="C35" s="11"/>
      <c r="D35" s="36">
        <v>0</v>
      </c>
      <c r="E35" s="37">
        <v>1</v>
      </c>
      <c r="F35" s="38">
        <v>7</v>
      </c>
      <c r="G35" s="77"/>
      <c r="H35" s="77"/>
      <c r="I35" s="77"/>
      <c r="J35" s="77"/>
    </row>
    <row r="36" spans="1:10" ht="15" customHeight="1">
      <c r="A36" s="49" t="s">
        <v>294</v>
      </c>
      <c r="B36" s="50" t="s">
        <v>295</v>
      </c>
      <c r="C36" s="11"/>
      <c r="D36" s="36">
        <v>0</v>
      </c>
      <c r="E36" s="37">
        <v>1</v>
      </c>
      <c r="F36" s="38">
        <v>8</v>
      </c>
      <c r="G36" s="77"/>
      <c r="H36" s="77"/>
      <c r="I36" s="77"/>
      <c r="J36" s="77"/>
    </row>
    <row r="37" spans="1:10" ht="15" customHeight="1">
      <c r="A37" s="11" t="s">
        <v>296</v>
      </c>
      <c r="B37" s="50" t="s">
        <v>297</v>
      </c>
      <c r="C37" s="11"/>
      <c r="D37" s="36">
        <v>0</v>
      </c>
      <c r="E37" s="37">
        <v>1</v>
      </c>
      <c r="F37" s="38">
        <v>9</v>
      </c>
      <c r="G37" s="77"/>
      <c r="H37" s="77"/>
      <c r="I37" s="77"/>
      <c r="J37" s="77"/>
    </row>
    <row r="38" spans="1:10" ht="15" customHeight="1">
      <c r="A38" s="49" t="s">
        <v>298</v>
      </c>
      <c r="B38" s="48" t="s">
        <v>299</v>
      </c>
      <c r="C38" s="11"/>
      <c r="D38" s="36">
        <v>0</v>
      </c>
      <c r="E38" s="37">
        <v>2</v>
      </c>
      <c r="F38" s="38">
        <v>0</v>
      </c>
      <c r="G38" s="76">
        <v>453389</v>
      </c>
      <c r="H38" s="76"/>
      <c r="I38" s="76">
        <v>453389</v>
      </c>
      <c r="J38" s="76">
        <v>447369</v>
      </c>
    </row>
    <row r="39" spans="1:10" ht="15" customHeight="1">
      <c r="A39" s="49" t="s">
        <v>300</v>
      </c>
      <c r="B39" s="48" t="s">
        <v>301</v>
      </c>
      <c r="C39" s="11"/>
      <c r="D39" s="36">
        <v>0</v>
      </c>
      <c r="E39" s="37">
        <v>2</v>
      </c>
      <c r="F39" s="38">
        <v>1</v>
      </c>
      <c r="G39" s="76">
        <f>G40+G41+G42+G43+G44+G45+G46+G47</f>
        <v>10188490</v>
      </c>
      <c r="H39" s="76">
        <f>H40+H41+H42+H43+H44+H45+H46+H47</f>
        <v>824819</v>
      </c>
      <c r="I39" s="76">
        <f>I40+I41+I42+I43+I44+I45+I46+I47</f>
        <v>9363671</v>
      </c>
      <c r="J39" s="76">
        <f>J40+J41+J42+J43+J44+J45+J46+J47</f>
        <v>9650505</v>
      </c>
    </row>
    <row r="40" spans="1:10" ht="15" customHeight="1">
      <c r="A40" s="49" t="s">
        <v>302</v>
      </c>
      <c r="B40" s="50" t="s">
        <v>303</v>
      </c>
      <c r="C40" s="11"/>
      <c r="D40" s="36">
        <v>0</v>
      </c>
      <c r="E40" s="37">
        <v>2</v>
      </c>
      <c r="F40" s="38">
        <v>2</v>
      </c>
      <c r="G40" s="77">
        <v>3485565</v>
      </c>
      <c r="H40" s="77">
        <v>824819</v>
      </c>
      <c r="I40" s="77">
        <v>2660746</v>
      </c>
      <c r="J40" s="77">
        <v>3485565</v>
      </c>
    </row>
    <row r="41" spans="1:10" ht="15" customHeight="1">
      <c r="A41" s="49" t="s">
        <v>304</v>
      </c>
      <c r="B41" s="50" t="s">
        <v>305</v>
      </c>
      <c r="C41" s="11"/>
      <c r="D41" s="36">
        <v>0</v>
      </c>
      <c r="E41" s="37">
        <v>2</v>
      </c>
      <c r="F41" s="38">
        <v>3</v>
      </c>
      <c r="G41" s="77">
        <v>3781051</v>
      </c>
      <c r="H41" s="77"/>
      <c r="I41" s="77">
        <v>3781051</v>
      </c>
      <c r="J41" s="77">
        <v>3750858</v>
      </c>
    </row>
    <row r="42" spans="1:10" ht="15" customHeight="1">
      <c r="A42" s="49" t="s">
        <v>306</v>
      </c>
      <c r="B42" s="50" t="s">
        <v>307</v>
      </c>
      <c r="C42" s="11"/>
      <c r="D42" s="36">
        <v>0</v>
      </c>
      <c r="E42" s="37">
        <v>2</v>
      </c>
      <c r="F42" s="38">
        <v>4</v>
      </c>
      <c r="G42" s="77"/>
      <c r="H42" s="77"/>
      <c r="I42" s="77"/>
      <c r="J42" s="77"/>
    </row>
    <row r="43" spans="1:10" ht="15" customHeight="1">
      <c r="A43" s="49" t="s">
        <v>308</v>
      </c>
      <c r="B43" s="50" t="s">
        <v>309</v>
      </c>
      <c r="C43" s="11"/>
      <c r="D43" s="36">
        <v>0</v>
      </c>
      <c r="E43" s="37">
        <v>2</v>
      </c>
      <c r="F43" s="38">
        <v>5</v>
      </c>
      <c r="G43" s="77">
        <v>1321874</v>
      </c>
      <c r="H43" s="77"/>
      <c r="I43" s="77">
        <v>1321874</v>
      </c>
      <c r="J43" s="77">
        <v>814082</v>
      </c>
    </row>
    <row r="44" spans="1:10" ht="15" customHeight="1">
      <c r="A44" s="49" t="s">
        <v>310</v>
      </c>
      <c r="B44" s="50" t="s">
        <v>311</v>
      </c>
      <c r="C44" s="11"/>
      <c r="D44" s="36">
        <v>0</v>
      </c>
      <c r="E44" s="37">
        <v>2</v>
      </c>
      <c r="F44" s="38">
        <v>6</v>
      </c>
      <c r="G44" s="77"/>
      <c r="H44" s="77"/>
      <c r="I44" s="77"/>
      <c r="J44" s="77"/>
    </row>
    <row r="45" spans="1:10" ht="15" customHeight="1">
      <c r="A45" s="49" t="s">
        <v>312</v>
      </c>
      <c r="B45" s="50" t="s">
        <v>313</v>
      </c>
      <c r="C45" s="11"/>
      <c r="D45" s="36">
        <v>0</v>
      </c>
      <c r="E45" s="37">
        <v>2</v>
      </c>
      <c r="F45" s="38">
        <v>7</v>
      </c>
      <c r="G45" s="77"/>
      <c r="H45" s="77"/>
      <c r="I45" s="77"/>
      <c r="J45" s="77"/>
    </row>
    <row r="46" spans="1:10" ht="15" customHeight="1">
      <c r="A46" s="49" t="s">
        <v>314</v>
      </c>
      <c r="B46" s="50" t="s">
        <v>315</v>
      </c>
      <c r="C46" s="11"/>
      <c r="D46" s="36">
        <v>0</v>
      </c>
      <c r="E46" s="37">
        <v>2</v>
      </c>
      <c r="F46" s="38">
        <v>8</v>
      </c>
      <c r="G46" s="77"/>
      <c r="H46" s="77"/>
      <c r="I46" s="77"/>
      <c r="J46" s="77"/>
    </row>
    <row r="47" spans="1:10" ht="15" customHeight="1">
      <c r="A47" s="49" t="s">
        <v>316</v>
      </c>
      <c r="B47" s="50" t="s">
        <v>317</v>
      </c>
      <c r="C47" s="11"/>
      <c r="D47" s="36">
        <v>0</v>
      </c>
      <c r="E47" s="37">
        <v>2</v>
      </c>
      <c r="F47" s="38">
        <v>9</v>
      </c>
      <c r="G47" s="77">
        <v>1600000</v>
      </c>
      <c r="H47" s="77"/>
      <c r="I47" s="77">
        <v>1600000</v>
      </c>
      <c r="J47" s="77">
        <v>1600000</v>
      </c>
    </row>
    <row r="48" spans="1:10" ht="15" customHeight="1">
      <c r="A48" s="49" t="s">
        <v>318</v>
      </c>
      <c r="B48" s="48" t="s">
        <v>319</v>
      </c>
      <c r="C48" s="11"/>
      <c r="D48" s="36">
        <v>0</v>
      </c>
      <c r="E48" s="37">
        <v>3</v>
      </c>
      <c r="F48" s="38">
        <v>0</v>
      </c>
      <c r="G48" s="76">
        <f>G49+G50</f>
        <v>130140</v>
      </c>
      <c r="H48" s="76">
        <f>H49+H50</f>
        <v>130140</v>
      </c>
      <c r="I48" s="77"/>
      <c r="J48" s="76"/>
    </row>
    <row r="49" spans="1:10" ht="15" customHeight="1">
      <c r="A49" s="49" t="s">
        <v>320</v>
      </c>
      <c r="B49" s="50" t="s">
        <v>321</v>
      </c>
      <c r="C49" s="11"/>
      <c r="D49" s="36">
        <v>0</v>
      </c>
      <c r="E49" s="37">
        <v>3</v>
      </c>
      <c r="F49" s="38">
        <v>1</v>
      </c>
      <c r="G49" s="77"/>
      <c r="H49" s="77"/>
      <c r="I49" s="77"/>
      <c r="J49" s="77"/>
    </row>
    <row r="50" spans="1:10" ht="15" customHeight="1">
      <c r="A50" s="11" t="s">
        <v>322</v>
      </c>
      <c r="B50" s="50" t="s">
        <v>323</v>
      </c>
      <c r="C50" s="11"/>
      <c r="D50" s="36">
        <v>0</v>
      </c>
      <c r="E50" s="37">
        <v>3</v>
      </c>
      <c r="F50" s="38">
        <v>2</v>
      </c>
      <c r="G50" s="77">
        <v>130140</v>
      </c>
      <c r="H50" s="77">
        <v>130140</v>
      </c>
      <c r="I50" s="77"/>
      <c r="J50" s="77"/>
    </row>
    <row r="51" spans="1:10" ht="15" customHeight="1">
      <c r="A51" s="11" t="s">
        <v>324</v>
      </c>
      <c r="B51" s="48" t="s">
        <v>325</v>
      </c>
      <c r="C51" s="11"/>
      <c r="D51" s="36">
        <v>0</v>
      </c>
      <c r="E51" s="37">
        <v>3</v>
      </c>
      <c r="F51" s="38">
        <v>3</v>
      </c>
      <c r="G51" s="76">
        <v>66049</v>
      </c>
      <c r="H51" s="76"/>
      <c r="I51" s="77">
        <v>66049</v>
      </c>
      <c r="J51" s="76">
        <v>85454</v>
      </c>
    </row>
    <row r="52" spans="1:10" ht="15" customHeight="1">
      <c r="A52" s="49" t="s">
        <v>326</v>
      </c>
      <c r="B52" s="48" t="s">
        <v>327</v>
      </c>
      <c r="C52" s="11"/>
      <c r="D52" s="36">
        <v>0</v>
      </c>
      <c r="E52" s="37">
        <v>3</v>
      </c>
      <c r="F52" s="38">
        <v>4</v>
      </c>
      <c r="G52" s="77"/>
      <c r="H52" s="77"/>
      <c r="I52" s="77"/>
      <c r="J52" s="77"/>
    </row>
    <row r="53" spans="1:10" ht="15" customHeight="1">
      <c r="A53" s="11"/>
      <c r="B53" s="48" t="s">
        <v>328</v>
      </c>
      <c r="C53" s="11"/>
      <c r="D53" s="36">
        <v>0</v>
      </c>
      <c r="E53" s="37">
        <v>3</v>
      </c>
      <c r="F53" s="38">
        <v>5</v>
      </c>
      <c r="G53" s="76">
        <f>G54+G61</f>
        <v>202405257</v>
      </c>
      <c r="H53" s="76">
        <f>H54+H61</f>
        <v>48141054</v>
      </c>
      <c r="I53" s="76">
        <f>I54+I61</f>
        <v>154264203</v>
      </c>
      <c r="J53" s="76">
        <f>J54+J61</f>
        <v>130610780</v>
      </c>
    </row>
    <row r="54" spans="1:10" ht="15" customHeight="1">
      <c r="A54" s="11" t="s">
        <v>329</v>
      </c>
      <c r="B54" s="48" t="s">
        <v>330</v>
      </c>
      <c r="C54" s="11"/>
      <c r="D54" s="36">
        <v>0</v>
      </c>
      <c r="E54" s="37">
        <v>3</v>
      </c>
      <c r="F54" s="38">
        <v>6</v>
      </c>
      <c r="G54" s="76">
        <f>G55+G56+G57+G58+G59+G60</f>
        <v>33593541</v>
      </c>
      <c r="H54" s="76">
        <f>H55+H56+H57+H58+H59+H60</f>
        <v>2607909</v>
      </c>
      <c r="I54" s="76">
        <f>I55+I56+I57+I58+I59+I60</f>
        <v>30985632</v>
      </c>
      <c r="J54" s="76">
        <f>J55+J56+J57+J58+J59+J60</f>
        <v>26983565</v>
      </c>
    </row>
    <row r="55" spans="1:10" ht="15" customHeight="1">
      <c r="A55" s="11">
        <v>10</v>
      </c>
      <c r="B55" s="50" t="s">
        <v>331</v>
      </c>
      <c r="C55" s="11"/>
      <c r="D55" s="36">
        <v>0</v>
      </c>
      <c r="E55" s="37">
        <v>3</v>
      </c>
      <c r="F55" s="38">
        <v>7</v>
      </c>
      <c r="G55" s="77">
        <v>17585785</v>
      </c>
      <c r="H55" s="77">
        <v>1674690</v>
      </c>
      <c r="I55" s="77">
        <v>15911095</v>
      </c>
      <c r="J55" s="77">
        <v>14800983</v>
      </c>
    </row>
    <row r="56" spans="1:10" ht="15" customHeight="1">
      <c r="A56" s="11">
        <v>11</v>
      </c>
      <c r="B56" s="50" t="s">
        <v>332</v>
      </c>
      <c r="C56" s="11"/>
      <c r="D56" s="36">
        <v>0</v>
      </c>
      <c r="E56" s="37">
        <v>3</v>
      </c>
      <c r="F56" s="38">
        <v>8</v>
      </c>
      <c r="G56" s="77">
        <v>1397666</v>
      </c>
      <c r="H56" s="77">
        <v>23256</v>
      </c>
      <c r="I56" s="77">
        <v>1374410</v>
      </c>
      <c r="J56" s="77">
        <v>1447330</v>
      </c>
    </row>
    <row r="57" spans="1:10" ht="15" customHeight="1">
      <c r="A57" s="11">
        <v>12</v>
      </c>
      <c r="B57" s="50" t="s">
        <v>333</v>
      </c>
      <c r="C57" s="11"/>
      <c r="D57" s="36">
        <v>0</v>
      </c>
      <c r="E57" s="37">
        <v>3</v>
      </c>
      <c r="F57" s="38">
        <v>9</v>
      </c>
      <c r="G57" s="77">
        <v>11493465</v>
      </c>
      <c r="H57" s="77">
        <v>908063</v>
      </c>
      <c r="I57" s="77">
        <v>10585402</v>
      </c>
      <c r="J57" s="77">
        <v>9257721</v>
      </c>
    </row>
    <row r="58" spans="1:10" ht="15" customHeight="1">
      <c r="A58" s="11">
        <v>13</v>
      </c>
      <c r="B58" s="50" t="s">
        <v>334</v>
      </c>
      <c r="C58" s="11"/>
      <c r="D58" s="36">
        <v>0</v>
      </c>
      <c r="E58" s="37">
        <v>4</v>
      </c>
      <c r="F58" s="38">
        <v>0</v>
      </c>
      <c r="G58" s="77">
        <v>572911</v>
      </c>
      <c r="H58" s="77">
        <v>1900</v>
      </c>
      <c r="I58" s="77">
        <v>571011</v>
      </c>
      <c r="J58" s="77">
        <v>199106</v>
      </c>
    </row>
    <row r="59" spans="1:10" ht="15" customHeight="1">
      <c r="A59" s="11">
        <v>14</v>
      </c>
      <c r="B59" s="50" t="s">
        <v>335</v>
      </c>
      <c r="C59" s="11"/>
      <c r="D59" s="36">
        <v>0</v>
      </c>
      <c r="E59" s="37">
        <v>4</v>
      </c>
      <c r="F59" s="38">
        <v>1</v>
      </c>
      <c r="G59" s="77">
        <v>0</v>
      </c>
      <c r="H59" s="77">
        <v>0</v>
      </c>
      <c r="I59" s="77">
        <v>0</v>
      </c>
      <c r="J59" s="77">
        <v>0</v>
      </c>
    </row>
    <row r="60" spans="1:10" ht="15" customHeight="1">
      <c r="A60" s="11">
        <v>15</v>
      </c>
      <c r="B60" s="50" t="s">
        <v>336</v>
      </c>
      <c r="C60" s="11"/>
      <c r="D60" s="36">
        <v>0</v>
      </c>
      <c r="E60" s="37">
        <v>4</v>
      </c>
      <c r="F60" s="38">
        <v>2</v>
      </c>
      <c r="G60" s="77">
        <v>2543714</v>
      </c>
      <c r="H60" s="77">
        <v>0</v>
      </c>
      <c r="I60" s="77">
        <v>2543714</v>
      </c>
      <c r="J60" s="77">
        <v>1278425</v>
      </c>
    </row>
    <row r="61" spans="1:10" ht="27" customHeight="1">
      <c r="A61" s="11"/>
      <c r="B61" s="48" t="s">
        <v>337</v>
      </c>
      <c r="C61" s="11"/>
      <c r="D61" s="36">
        <v>0</v>
      </c>
      <c r="E61" s="37">
        <v>4</v>
      </c>
      <c r="F61" s="38">
        <v>3</v>
      </c>
      <c r="G61" s="76">
        <f>G62+G65+G71+G79+G80</f>
        <v>168811716</v>
      </c>
      <c r="H61" s="76">
        <f>H62+H65+H71+H79+H80</f>
        <v>45533145</v>
      </c>
      <c r="I61" s="76">
        <f>I62+I65+I71+I79+I80</f>
        <v>123278571</v>
      </c>
      <c r="J61" s="76">
        <f>J62+J65+J71+J79+J80</f>
        <v>103627215</v>
      </c>
    </row>
    <row r="62" spans="1:10" ht="14.25" customHeight="1">
      <c r="A62" s="11">
        <v>20</v>
      </c>
      <c r="B62" s="50" t="s">
        <v>338</v>
      </c>
      <c r="C62" s="11"/>
      <c r="D62" s="36">
        <v>0</v>
      </c>
      <c r="E62" s="37">
        <v>4</v>
      </c>
      <c r="F62" s="38">
        <v>4</v>
      </c>
      <c r="G62" s="76">
        <f>G63+G64</f>
        <v>3885632</v>
      </c>
      <c r="H62" s="76"/>
      <c r="I62" s="76">
        <f>I63+I64</f>
        <v>3885632</v>
      </c>
      <c r="J62" s="76">
        <f>J63+J64</f>
        <v>9541109</v>
      </c>
    </row>
    <row r="63" spans="1:10" ht="15" customHeight="1">
      <c r="A63" s="9" t="s">
        <v>339</v>
      </c>
      <c r="B63" s="50" t="s">
        <v>340</v>
      </c>
      <c r="C63" s="11"/>
      <c r="D63" s="36">
        <v>0</v>
      </c>
      <c r="E63" s="37">
        <v>4</v>
      </c>
      <c r="F63" s="38">
        <v>5</v>
      </c>
      <c r="G63" s="77">
        <v>3885632</v>
      </c>
      <c r="H63" s="77"/>
      <c r="I63" s="77">
        <v>3885632</v>
      </c>
      <c r="J63" s="77">
        <v>9541109</v>
      </c>
    </row>
    <row r="64" spans="1:10" ht="15" customHeight="1">
      <c r="A64" s="11">
        <v>207</v>
      </c>
      <c r="B64" s="50" t="s">
        <v>341</v>
      </c>
      <c r="C64" s="11"/>
      <c r="D64" s="36">
        <v>0</v>
      </c>
      <c r="E64" s="37">
        <v>4</v>
      </c>
      <c r="F64" s="38">
        <v>6</v>
      </c>
      <c r="G64" s="77"/>
      <c r="H64" s="77"/>
      <c r="I64" s="77"/>
      <c r="J64" s="77"/>
    </row>
    <row r="65" spans="1:10" ht="15" customHeight="1">
      <c r="A65" s="11" t="s">
        <v>342</v>
      </c>
      <c r="B65" s="50" t="s">
        <v>343</v>
      </c>
      <c r="C65" s="11"/>
      <c r="D65" s="36">
        <v>0</v>
      </c>
      <c r="E65" s="37">
        <v>4</v>
      </c>
      <c r="F65" s="38">
        <v>7</v>
      </c>
      <c r="G65" s="76">
        <f>G66+G67+G68+G69+G70</f>
        <v>159570531</v>
      </c>
      <c r="H65" s="76">
        <f>H66+H67+H68+H69+H70</f>
        <v>45483145</v>
      </c>
      <c r="I65" s="76">
        <f>I66+I67+I68+I69+I70</f>
        <v>114087386</v>
      </c>
      <c r="J65" s="76">
        <f>J66+J67+J68+J69+J70</f>
        <v>79663016</v>
      </c>
    </row>
    <row r="66" spans="1:10" ht="15" customHeight="1">
      <c r="A66" s="11">
        <v>210</v>
      </c>
      <c r="B66" s="50" t="s">
        <v>344</v>
      </c>
      <c r="C66" s="11"/>
      <c r="D66" s="36">
        <v>0</v>
      </c>
      <c r="E66" s="37">
        <v>4</v>
      </c>
      <c r="F66" s="38">
        <v>8</v>
      </c>
      <c r="G66" s="77"/>
      <c r="H66" s="77"/>
      <c r="I66" s="77"/>
      <c r="J66" s="77"/>
    </row>
    <row r="67" spans="1:10" ht="12.75" customHeight="1">
      <c r="A67" s="11">
        <v>211</v>
      </c>
      <c r="B67" s="50" t="s">
        <v>345</v>
      </c>
      <c r="C67" s="11"/>
      <c r="D67" s="36">
        <v>0</v>
      </c>
      <c r="E67" s="37">
        <v>4</v>
      </c>
      <c r="F67" s="38">
        <v>9</v>
      </c>
      <c r="G67" s="77">
        <v>32094784</v>
      </c>
      <c r="H67" s="77">
        <v>2444079</v>
      </c>
      <c r="I67" s="77">
        <v>29650705</v>
      </c>
      <c r="J67" s="77">
        <v>20616141</v>
      </c>
    </row>
    <row r="68" spans="1:10" ht="12.75" customHeight="1">
      <c r="A68" s="11">
        <v>212</v>
      </c>
      <c r="B68" s="50" t="s">
        <v>346</v>
      </c>
      <c r="C68" s="11"/>
      <c r="D68" s="36">
        <v>0</v>
      </c>
      <c r="E68" s="37">
        <v>5</v>
      </c>
      <c r="F68" s="38">
        <v>0</v>
      </c>
      <c r="G68" s="77">
        <v>93146687</v>
      </c>
      <c r="H68" s="77">
        <v>9858595</v>
      </c>
      <c r="I68" s="77">
        <v>83288092</v>
      </c>
      <c r="J68" s="77">
        <v>56172560</v>
      </c>
    </row>
    <row r="69" spans="1:10" ht="15" customHeight="1">
      <c r="A69" s="11">
        <v>22</v>
      </c>
      <c r="B69" s="50" t="s">
        <v>347</v>
      </c>
      <c r="C69" s="11"/>
      <c r="D69" s="36">
        <v>0</v>
      </c>
      <c r="E69" s="37">
        <v>5</v>
      </c>
      <c r="F69" s="38">
        <v>1</v>
      </c>
      <c r="G69" s="77"/>
      <c r="H69" s="77"/>
      <c r="I69" s="77"/>
      <c r="J69" s="77"/>
    </row>
    <row r="70" spans="1:10" ht="15" customHeight="1">
      <c r="A70" s="11">
        <v>23</v>
      </c>
      <c r="B70" s="50" t="s">
        <v>348</v>
      </c>
      <c r="C70" s="11"/>
      <c r="D70" s="36">
        <v>0</v>
      </c>
      <c r="E70" s="37">
        <v>5</v>
      </c>
      <c r="F70" s="38">
        <v>2</v>
      </c>
      <c r="G70" s="77">
        <v>34329060</v>
      </c>
      <c r="H70" s="77">
        <v>33180471</v>
      </c>
      <c r="I70" s="77">
        <v>1148589</v>
      </c>
      <c r="J70" s="77">
        <v>2874315</v>
      </c>
    </row>
    <row r="71" spans="1:10" ht="15" customHeight="1">
      <c r="A71" s="11">
        <v>24</v>
      </c>
      <c r="B71" s="50" t="s">
        <v>349</v>
      </c>
      <c r="C71" s="11"/>
      <c r="D71" s="36">
        <v>0</v>
      </c>
      <c r="E71" s="37">
        <v>5</v>
      </c>
      <c r="F71" s="38">
        <v>3</v>
      </c>
      <c r="G71" s="76">
        <f>G72+G73+G74+G75+G76+G77+G78</f>
        <v>4275006</v>
      </c>
      <c r="H71" s="76">
        <f>H72+H73+H74+H75+H76+H77+H78</f>
        <v>50000</v>
      </c>
      <c r="I71" s="76">
        <f>I72+I73+I74+I75+I76+I77+I78</f>
        <v>4225006</v>
      </c>
      <c r="J71" s="76">
        <f>J72+J73+J74+J75+J76+J77+J78</f>
        <v>7112091</v>
      </c>
    </row>
    <row r="72" spans="1:10" ht="15" customHeight="1">
      <c r="A72" s="11">
        <v>240</v>
      </c>
      <c r="B72" s="50" t="s">
        <v>350</v>
      </c>
      <c r="C72" s="11"/>
      <c r="D72" s="36">
        <v>0</v>
      </c>
      <c r="E72" s="37">
        <v>5</v>
      </c>
      <c r="F72" s="38">
        <v>4</v>
      </c>
      <c r="G72" s="77"/>
      <c r="H72" s="77"/>
      <c r="I72" s="77"/>
      <c r="J72" s="77"/>
    </row>
    <row r="73" spans="1:10" ht="15" customHeight="1">
      <c r="A73" s="11">
        <v>241</v>
      </c>
      <c r="B73" s="50" t="s">
        <v>351</v>
      </c>
      <c r="C73" s="11"/>
      <c r="D73" s="36">
        <v>0</v>
      </c>
      <c r="E73" s="37">
        <v>5</v>
      </c>
      <c r="F73" s="38">
        <v>5</v>
      </c>
      <c r="G73" s="77">
        <v>4195647</v>
      </c>
      <c r="H73" s="77">
        <v>50000</v>
      </c>
      <c r="I73" s="77">
        <v>4145647</v>
      </c>
      <c r="J73" s="77">
        <v>7040223</v>
      </c>
    </row>
    <row r="74" spans="1:10" ht="15" customHeight="1">
      <c r="A74" s="11">
        <v>242</v>
      </c>
      <c r="B74" s="50" t="s">
        <v>352</v>
      </c>
      <c r="C74" s="11"/>
      <c r="D74" s="36">
        <v>0</v>
      </c>
      <c r="E74" s="37">
        <v>5</v>
      </c>
      <c r="F74" s="38">
        <v>6</v>
      </c>
      <c r="G74" s="77"/>
      <c r="H74" s="77"/>
      <c r="I74" s="77"/>
      <c r="J74" s="77"/>
    </row>
    <row r="75" spans="1:10" ht="15" customHeight="1">
      <c r="A75" s="11" t="s">
        <v>353</v>
      </c>
      <c r="B75" s="50" t="s">
        <v>354</v>
      </c>
      <c r="C75" s="11"/>
      <c r="D75" s="36">
        <v>0</v>
      </c>
      <c r="E75" s="37">
        <v>5</v>
      </c>
      <c r="F75" s="38">
        <v>7</v>
      </c>
      <c r="G75" s="77"/>
      <c r="H75" s="77"/>
      <c r="I75" s="77"/>
      <c r="J75" s="77"/>
    </row>
    <row r="76" spans="1:10" ht="15" customHeight="1">
      <c r="A76" s="11">
        <v>245</v>
      </c>
      <c r="B76" s="50" t="s">
        <v>355</v>
      </c>
      <c r="C76" s="11"/>
      <c r="D76" s="36">
        <v>0</v>
      </c>
      <c r="E76" s="37">
        <v>5</v>
      </c>
      <c r="F76" s="38">
        <v>8</v>
      </c>
      <c r="G76" s="77"/>
      <c r="H76" s="77"/>
      <c r="I76" s="77"/>
      <c r="J76" s="77"/>
    </row>
    <row r="77" spans="1:10" ht="15" customHeight="1">
      <c r="A77" s="11">
        <v>246</v>
      </c>
      <c r="B77" s="50" t="s">
        <v>356</v>
      </c>
      <c r="C77" s="11"/>
      <c r="D77" s="36">
        <v>0</v>
      </c>
      <c r="E77" s="37">
        <v>5</v>
      </c>
      <c r="F77" s="38">
        <v>9</v>
      </c>
      <c r="G77" s="77"/>
      <c r="H77" s="77"/>
      <c r="I77" s="77"/>
      <c r="J77" s="77"/>
    </row>
    <row r="78" spans="1:10" ht="15" customHeight="1">
      <c r="A78" s="11">
        <v>248</v>
      </c>
      <c r="B78" s="50" t="s">
        <v>357</v>
      </c>
      <c r="C78" s="11"/>
      <c r="D78" s="36">
        <v>0</v>
      </c>
      <c r="E78" s="37">
        <v>6</v>
      </c>
      <c r="F78" s="38">
        <v>0</v>
      </c>
      <c r="G78" s="77">
        <v>79359</v>
      </c>
      <c r="H78" s="77"/>
      <c r="I78" s="77">
        <v>79359</v>
      </c>
      <c r="J78" s="77">
        <v>71868</v>
      </c>
    </row>
    <row r="79" spans="1:10" ht="15" customHeight="1">
      <c r="A79" s="11">
        <v>27</v>
      </c>
      <c r="B79" s="50" t="s">
        <v>358</v>
      </c>
      <c r="C79" s="11"/>
      <c r="D79" s="36">
        <v>0</v>
      </c>
      <c r="E79" s="37">
        <v>6</v>
      </c>
      <c r="F79" s="38">
        <v>1</v>
      </c>
      <c r="G79" s="76">
        <v>195815</v>
      </c>
      <c r="H79" s="76"/>
      <c r="I79" s="77">
        <v>195815</v>
      </c>
      <c r="J79" s="76">
        <v>6779294</v>
      </c>
    </row>
    <row r="80" spans="1:10" ht="15" customHeight="1">
      <c r="A80" s="11" t="s">
        <v>359</v>
      </c>
      <c r="B80" s="50" t="s">
        <v>360</v>
      </c>
      <c r="C80" s="11"/>
      <c r="D80" s="36">
        <v>0</v>
      </c>
      <c r="E80" s="37">
        <v>6</v>
      </c>
      <c r="F80" s="38">
        <v>2</v>
      </c>
      <c r="G80" s="76">
        <v>884732</v>
      </c>
      <c r="H80" s="76"/>
      <c r="I80" s="76">
        <v>884732</v>
      </c>
      <c r="J80" s="76">
        <v>531705</v>
      </c>
    </row>
    <row r="81" spans="1:10" ht="15" customHeight="1">
      <c r="A81" s="11">
        <v>288</v>
      </c>
      <c r="B81" s="48" t="s">
        <v>361</v>
      </c>
      <c r="C81" s="11"/>
      <c r="D81" s="36">
        <v>0</v>
      </c>
      <c r="E81" s="37">
        <v>6</v>
      </c>
      <c r="F81" s="38">
        <v>3</v>
      </c>
      <c r="G81" s="76">
        <v>754655</v>
      </c>
      <c r="H81" s="76"/>
      <c r="I81" s="76">
        <v>754655</v>
      </c>
      <c r="J81" s="76">
        <v>762668</v>
      </c>
    </row>
    <row r="82" spans="1:10" ht="15" customHeight="1">
      <c r="A82" s="11">
        <v>290</v>
      </c>
      <c r="B82" s="48" t="s">
        <v>362</v>
      </c>
      <c r="C82" s="11"/>
      <c r="D82" s="36">
        <v>0</v>
      </c>
      <c r="E82" s="37">
        <v>6</v>
      </c>
      <c r="F82" s="38">
        <v>4</v>
      </c>
      <c r="G82" s="77"/>
      <c r="H82" s="77"/>
      <c r="I82" s="77"/>
      <c r="J82" s="77"/>
    </row>
    <row r="83" spans="1:10" ht="15" customHeight="1">
      <c r="A83" s="11"/>
      <c r="B83" s="48" t="s">
        <v>363</v>
      </c>
      <c r="C83" s="11"/>
      <c r="D83" s="36">
        <v>0</v>
      </c>
      <c r="E83" s="37">
        <v>6</v>
      </c>
      <c r="F83" s="38">
        <v>5</v>
      </c>
      <c r="G83" s="76">
        <f>G19+G52+G53+G81+G82</f>
        <v>524483793</v>
      </c>
      <c r="H83" s="76">
        <f>H19+H52+H53+H81+H82</f>
        <v>184024914</v>
      </c>
      <c r="I83" s="76">
        <f>I19+I52+I53+I81+I82</f>
        <v>340458879</v>
      </c>
      <c r="J83" s="76">
        <f>J19+J52+J53+J81+J82</f>
        <v>307730682</v>
      </c>
    </row>
    <row r="84" spans="1:10" ht="15" customHeight="1">
      <c r="A84" s="11">
        <v>88</v>
      </c>
      <c r="B84" s="50" t="s">
        <v>364</v>
      </c>
      <c r="C84" s="11"/>
      <c r="D84" s="36">
        <v>0</v>
      </c>
      <c r="E84" s="37">
        <v>6</v>
      </c>
      <c r="F84" s="38">
        <v>6</v>
      </c>
      <c r="G84" s="78">
        <v>744700</v>
      </c>
      <c r="H84" s="78"/>
      <c r="I84" s="78">
        <v>744700</v>
      </c>
      <c r="J84" s="78">
        <v>796987</v>
      </c>
    </row>
    <row r="85" spans="1:10" ht="15" customHeight="1">
      <c r="A85" s="11"/>
      <c r="B85" s="50" t="s">
        <v>365</v>
      </c>
      <c r="C85" s="11"/>
      <c r="D85" s="36">
        <v>0</v>
      </c>
      <c r="E85" s="37">
        <v>6</v>
      </c>
      <c r="F85" s="38">
        <v>7</v>
      </c>
      <c r="G85" s="76">
        <f>G83+G84</f>
        <v>525228493</v>
      </c>
      <c r="H85" s="76">
        <f>H83+H84</f>
        <v>184024914</v>
      </c>
      <c r="I85" s="76">
        <f>I83+I84</f>
        <v>341203579</v>
      </c>
      <c r="J85" s="76">
        <f>J83+J84</f>
        <v>308527669</v>
      </c>
    </row>
    <row r="86" spans="1:10" ht="12.75" customHeight="1">
      <c r="A86" s="11"/>
      <c r="B86" s="51"/>
      <c r="C86" s="51"/>
      <c r="D86" s="51"/>
      <c r="E86" s="51"/>
      <c r="F86" s="51"/>
      <c r="G86" s="77"/>
      <c r="H86" s="77"/>
      <c r="I86" s="77"/>
      <c r="J86" s="77"/>
    </row>
    <row r="87" spans="1:10" ht="13.5" customHeight="1">
      <c r="A87" s="11"/>
      <c r="B87" s="8" t="s">
        <v>366</v>
      </c>
      <c r="C87" s="11"/>
      <c r="D87" s="186"/>
      <c r="E87" s="186"/>
      <c r="F87" s="186"/>
      <c r="G87" s="267" t="s">
        <v>609</v>
      </c>
      <c r="H87" s="268"/>
      <c r="I87" s="269"/>
      <c r="J87" s="91" t="s">
        <v>610</v>
      </c>
    </row>
    <row r="88" spans="1:10" ht="13.5">
      <c r="A88" s="7">
        <v>1</v>
      </c>
      <c r="B88" s="7">
        <v>2</v>
      </c>
      <c r="C88" s="7">
        <v>3</v>
      </c>
      <c r="D88" s="255">
        <v>4</v>
      </c>
      <c r="E88" s="256"/>
      <c r="F88" s="257"/>
      <c r="G88" s="267">
        <v>5</v>
      </c>
      <c r="H88" s="270"/>
      <c r="I88" s="271"/>
      <c r="J88" s="91">
        <v>6</v>
      </c>
    </row>
    <row r="89" spans="1:10" ht="15" customHeight="1">
      <c r="A89" s="11"/>
      <c r="B89" s="48" t="s">
        <v>367</v>
      </c>
      <c r="C89" s="11"/>
      <c r="D89" s="52">
        <v>1</v>
      </c>
      <c r="E89" s="53">
        <v>0</v>
      </c>
      <c r="F89" s="54">
        <v>1</v>
      </c>
      <c r="G89" s="226">
        <f>G90-G97+G98+G99+G102+G103-G104+G105-G110-G115</f>
        <v>186230960</v>
      </c>
      <c r="H89" s="227"/>
      <c r="I89" s="228"/>
      <c r="J89" s="86">
        <f>J90-J97+J98+J99+J102+J103-J104+J105-J110-J115</f>
        <v>178345993</v>
      </c>
    </row>
    <row r="90" spans="1:10" ht="15" customHeight="1">
      <c r="A90" s="11">
        <v>30</v>
      </c>
      <c r="B90" s="8" t="s">
        <v>368</v>
      </c>
      <c r="C90" s="11"/>
      <c r="D90" s="52">
        <v>1</v>
      </c>
      <c r="E90" s="53">
        <v>0</v>
      </c>
      <c r="F90" s="54">
        <v>2</v>
      </c>
      <c r="G90" s="226">
        <f>G91+G92+G93+G94+G95+G96</f>
        <v>90376870</v>
      </c>
      <c r="H90" s="227"/>
      <c r="I90" s="228"/>
      <c r="J90" s="86">
        <f>J91+J92+J93+J94+J95+J96</f>
        <v>90376870</v>
      </c>
    </row>
    <row r="91" spans="1:10" ht="15" customHeight="1">
      <c r="A91" s="11">
        <v>300</v>
      </c>
      <c r="B91" s="9" t="s">
        <v>369</v>
      </c>
      <c r="C91" s="11"/>
      <c r="D91" s="36">
        <v>1</v>
      </c>
      <c r="E91" s="37">
        <v>0</v>
      </c>
      <c r="F91" s="38">
        <v>3</v>
      </c>
      <c r="G91" s="275">
        <v>90376870</v>
      </c>
      <c r="H91" s="276"/>
      <c r="I91" s="277"/>
      <c r="J91" s="1">
        <v>90376870</v>
      </c>
    </row>
    <row r="92" spans="1:10" ht="15" customHeight="1">
      <c r="A92" s="11">
        <v>302</v>
      </c>
      <c r="B92" s="9" t="s">
        <v>370</v>
      </c>
      <c r="C92" s="11"/>
      <c r="D92" s="36">
        <v>1</v>
      </c>
      <c r="E92" s="37">
        <v>0</v>
      </c>
      <c r="F92" s="38">
        <v>4</v>
      </c>
      <c r="G92" s="232"/>
      <c r="H92" s="233"/>
      <c r="I92" s="234"/>
      <c r="J92" s="87"/>
    </row>
    <row r="93" spans="1:10" ht="15" customHeight="1">
      <c r="A93" s="11">
        <v>303</v>
      </c>
      <c r="B93" s="9" t="s">
        <v>371</v>
      </c>
      <c r="C93" s="11"/>
      <c r="D93" s="36">
        <v>1</v>
      </c>
      <c r="E93" s="37">
        <v>0</v>
      </c>
      <c r="F93" s="38">
        <v>5</v>
      </c>
      <c r="G93" s="232"/>
      <c r="H93" s="233"/>
      <c r="I93" s="234"/>
      <c r="J93" s="87"/>
    </row>
    <row r="94" spans="1:10" ht="15" customHeight="1">
      <c r="A94" s="11">
        <v>304</v>
      </c>
      <c r="B94" s="9" t="s">
        <v>372</v>
      </c>
      <c r="C94" s="11"/>
      <c r="D94" s="36">
        <v>1</v>
      </c>
      <c r="E94" s="37">
        <v>0</v>
      </c>
      <c r="F94" s="38">
        <v>6</v>
      </c>
      <c r="G94" s="232"/>
      <c r="H94" s="233"/>
      <c r="I94" s="234"/>
      <c r="J94" s="87"/>
    </row>
    <row r="95" spans="1:10" ht="15" customHeight="1">
      <c r="A95" s="11">
        <v>305</v>
      </c>
      <c r="B95" s="9" t="s">
        <v>373</v>
      </c>
      <c r="C95" s="11"/>
      <c r="D95" s="36">
        <v>1</v>
      </c>
      <c r="E95" s="37">
        <v>0</v>
      </c>
      <c r="F95" s="38">
        <v>7</v>
      </c>
      <c r="G95" s="232"/>
      <c r="H95" s="233"/>
      <c r="I95" s="234"/>
      <c r="J95" s="87"/>
    </row>
    <row r="96" spans="1:10" ht="15" customHeight="1">
      <c r="A96" s="11">
        <v>309</v>
      </c>
      <c r="B96" s="9" t="s">
        <v>374</v>
      </c>
      <c r="C96" s="11"/>
      <c r="D96" s="36">
        <v>1</v>
      </c>
      <c r="E96" s="37">
        <v>0</v>
      </c>
      <c r="F96" s="38">
        <v>8</v>
      </c>
      <c r="G96" s="232"/>
      <c r="H96" s="233"/>
      <c r="I96" s="234"/>
      <c r="J96" s="87"/>
    </row>
    <row r="97" spans="1:10" ht="15" customHeight="1">
      <c r="A97" s="11">
        <v>31</v>
      </c>
      <c r="B97" s="8" t="s">
        <v>375</v>
      </c>
      <c r="C97" s="11"/>
      <c r="D97" s="36">
        <v>1</v>
      </c>
      <c r="E97" s="37">
        <v>0</v>
      </c>
      <c r="F97" s="38">
        <v>9</v>
      </c>
      <c r="G97" s="232"/>
      <c r="H97" s="233"/>
      <c r="I97" s="234"/>
      <c r="J97" s="87"/>
    </row>
    <row r="98" spans="1:10" ht="15" customHeight="1">
      <c r="A98" s="11">
        <v>320</v>
      </c>
      <c r="B98" s="8" t="s">
        <v>376</v>
      </c>
      <c r="C98" s="11"/>
      <c r="D98" s="36">
        <v>1</v>
      </c>
      <c r="E98" s="37">
        <v>1</v>
      </c>
      <c r="F98" s="38">
        <v>0</v>
      </c>
      <c r="G98" s="235">
        <v>8561079</v>
      </c>
      <c r="H98" s="236"/>
      <c r="I98" s="237"/>
      <c r="J98" s="86">
        <v>8545159</v>
      </c>
    </row>
    <row r="99" spans="1:10" ht="15" customHeight="1">
      <c r="A99" s="11"/>
      <c r="B99" s="8" t="s">
        <v>377</v>
      </c>
      <c r="C99" s="11"/>
      <c r="D99" s="36">
        <v>1</v>
      </c>
      <c r="E99" s="37">
        <v>1</v>
      </c>
      <c r="F99" s="38">
        <v>1</v>
      </c>
      <c r="G99" s="226">
        <f>G100+G101</f>
        <v>45821040</v>
      </c>
      <c r="H99" s="227"/>
      <c r="I99" s="228"/>
      <c r="J99" s="86">
        <f>J100+J101</f>
        <v>45821040</v>
      </c>
    </row>
    <row r="100" spans="1:10" ht="15" customHeight="1">
      <c r="A100" s="11">
        <v>321</v>
      </c>
      <c r="B100" s="9" t="s">
        <v>378</v>
      </c>
      <c r="C100" s="11"/>
      <c r="D100" s="36">
        <v>1</v>
      </c>
      <c r="E100" s="37">
        <v>1</v>
      </c>
      <c r="F100" s="38">
        <v>2</v>
      </c>
      <c r="G100" s="229">
        <v>45821040</v>
      </c>
      <c r="H100" s="230"/>
      <c r="I100" s="231"/>
      <c r="J100" s="87">
        <v>45821040</v>
      </c>
    </row>
    <row r="101" spans="1:10" ht="15" customHeight="1">
      <c r="A101" s="11">
        <v>322</v>
      </c>
      <c r="B101" s="9" t="s">
        <v>379</v>
      </c>
      <c r="C101" s="11"/>
      <c r="D101" s="36">
        <v>1</v>
      </c>
      <c r="E101" s="37">
        <v>1</v>
      </c>
      <c r="F101" s="38">
        <v>3</v>
      </c>
      <c r="G101" s="232"/>
      <c r="H101" s="233"/>
      <c r="I101" s="234"/>
      <c r="J101" s="87"/>
    </row>
    <row r="102" spans="1:10" ht="15" customHeight="1">
      <c r="A102" s="11" t="s">
        <v>380</v>
      </c>
      <c r="B102" s="8" t="s">
        <v>381</v>
      </c>
      <c r="C102" s="11"/>
      <c r="D102" s="36">
        <v>1</v>
      </c>
      <c r="E102" s="37">
        <v>1</v>
      </c>
      <c r="F102" s="38">
        <v>4</v>
      </c>
      <c r="G102" s="232"/>
      <c r="H102" s="233"/>
      <c r="I102" s="234"/>
      <c r="J102" s="87"/>
    </row>
    <row r="103" spans="1:10" ht="15" customHeight="1">
      <c r="A103" s="11" t="s">
        <v>380</v>
      </c>
      <c r="B103" s="8" t="s">
        <v>382</v>
      </c>
      <c r="C103" s="11"/>
      <c r="D103" s="36">
        <v>1</v>
      </c>
      <c r="E103" s="37">
        <v>1</v>
      </c>
      <c r="F103" s="38">
        <v>5</v>
      </c>
      <c r="G103" s="232"/>
      <c r="H103" s="233"/>
      <c r="I103" s="234"/>
      <c r="J103" s="87"/>
    </row>
    <row r="104" spans="1:10" ht="13.5">
      <c r="A104" s="11" t="s">
        <v>380</v>
      </c>
      <c r="B104" s="8" t="s">
        <v>383</v>
      </c>
      <c r="C104" s="11"/>
      <c r="D104" s="36">
        <v>1</v>
      </c>
      <c r="E104" s="37">
        <v>1</v>
      </c>
      <c r="F104" s="38">
        <v>6</v>
      </c>
      <c r="G104" s="232"/>
      <c r="H104" s="233"/>
      <c r="I104" s="234"/>
      <c r="J104" s="87"/>
    </row>
    <row r="105" spans="1:10" ht="15" customHeight="1">
      <c r="A105" s="11">
        <v>34</v>
      </c>
      <c r="B105" s="8" t="s">
        <v>384</v>
      </c>
      <c r="C105" s="11"/>
      <c r="D105" s="36">
        <v>1</v>
      </c>
      <c r="E105" s="37">
        <v>1</v>
      </c>
      <c r="F105" s="38">
        <v>7</v>
      </c>
      <c r="G105" s="226">
        <f>G106+G107+G108+G109</f>
        <v>41593828</v>
      </c>
      <c r="H105" s="227"/>
      <c r="I105" s="228"/>
      <c r="J105" s="86">
        <f>J106+J107+J108+J109</f>
        <v>33953217</v>
      </c>
    </row>
    <row r="106" spans="1:10" ht="15" customHeight="1">
      <c r="A106" s="11">
        <v>340</v>
      </c>
      <c r="B106" s="9" t="s">
        <v>385</v>
      </c>
      <c r="C106" s="11"/>
      <c r="D106" s="36">
        <v>1</v>
      </c>
      <c r="E106" s="37">
        <v>1</v>
      </c>
      <c r="F106" s="38">
        <v>8</v>
      </c>
      <c r="G106" s="264">
        <v>28376626</v>
      </c>
      <c r="H106" s="265"/>
      <c r="I106" s="266"/>
      <c r="J106" s="87">
        <v>20987842</v>
      </c>
    </row>
    <row r="107" spans="1:10" ht="15" customHeight="1">
      <c r="A107" s="11">
        <v>341</v>
      </c>
      <c r="B107" s="9" t="s">
        <v>386</v>
      </c>
      <c r="C107" s="11"/>
      <c r="D107" s="36">
        <v>1</v>
      </c>
      <c r="E107" s="37">
        <v>1</v>
      </c>
      <c r="F107" s="38">
        <v>9</v>
      </c>
      <c r="G107" s="229">
        <v>13217202</v>
      </c>
      <c r="H107" s="230"/>
      <c r="I107" s="231"/>
      <c r="J107" s="87">
        <v>12965375</v>
      </c>
    </row>
    <row r="108" spans="1:10" ht="15" customHeight="1">
      <c r="A108" s="11">
        <v>342</v>
      </c>
      <c r="B108" s="9" t="s">
        <v>387</v>
      </c>
      <c r="C108" s="11"/>
      <c r="D108" s="36">
        <v>1</v>
      </c>
      <c r="E108" s="37">
        <v>2</v>
      </c>
      <c r="F108" s="38">
        <v>0</v>
      </c>
      <c r="G108" s="232"/>
      <c r="H108" s="233"/>
      <c r="I108" s="234"/>
      <c r="J108" s="87"/>
    </row>
    <row r="109" spans="1:10" ht="15" customHeight="1">
      <c r="A109" s="11">
        <v>343</v>
      </c>
      <c r="B109" s="9" t="s">
        <v>388</v>
      </c>
      <c r="C109" s="11"/>
      <c r="D109" s="36">
        <v>1</v>
      </c>
      <c r="E109" s="37">
        <v>2</v>
      </c>
      <c r="F109" s="38">
        <v>1</v>
      </c>
      <c r="G109" s="232"/>
      <c r="H109" s="233"/>
      <c r="I109" s="234"/>
      <c r="J109" s="87"/>
    </row>
    <row r="110" spans="1:10" ht="15" customHeight="1">
      <c r="A110" s="11">
        <v>35</v>
      </c>
      <c r="B110" s="8" t="s">
        <v>389</v>
      </c>
      <c r="C110" s="11"/>
      <c r="D110" s="36">
        <v>1</v>
      </c>
      <c r="E110" s="37">
        <v>2</v>
      </c>
      <c r="F110" s="38">
        <v>2</v>
      </c>
      <c r="G110" s="272">
        <f>G111+G112+G113+G114</f>
        <v>0</v>
      </c>
      <c r="H110" s="273"/>
      <c r="I110" s="274"/>
      <c r="J110" s="86">
        <f>J111+J112+J113+J114</f>
        <v>0</v>
      </c>
    </row>
    <row r="111" spans="1:10" ht="15" customHeight="1">
      <c r="A111" s="11">
        <v>350</v>
      </c>
      <c r="B111" s="9" t="s">
        <v>390</v>
      </c>
      <c r="C111" s="11"/>
      <c r="D111" s="36">
        <v>1</v>
      </c>
      <c r="E111" s="37">
        <v>2</v>
      </c>
      <c r="F111" s="38">
        <v>3</v>
      </c>
      <c r="G111" s="232"/>
      <c r="H111" s="233"/>
      <c r="I111" s="234"/>
      <c r="J111" s="87"/>
    </row>
    <row r="112" spans="1:10" ht="12.75">
      <c r="A112" s="11">
        <v>351</v>
      </c>
      <c r="B112" s="9" t="s">
        <v>391</v>
      </c>
      <c r="C112" s="11"/>
      <c r="D112" s="36">
        <v>1</v>
      </c>
      <c r="E112" s="37">
        <v>2</v>
      </c>
      <c r="F112" s="38">
        <v>4</v>
      </c>
      <c r="G112" s="232"/>
      <c r="H112" s="233"/>
      <c r="I112" s="234"/>
      <c r="J112" s="87"/>
    </row>
    <row r="113" spans="1:10" ht="15" customHeight="1">
      <c r="A113" s="11">
        <v>352</v>
      </c>
      <c r="B113" s="9" t="s">
        <v>392</v>
      </c>
      <c r="C113" s="11"/>
      <c r="D113" s="36">
        <v>1</v>
      </c>
      <c r="E113" s="37">
        <v>2</v>
      </c>
      <c r="F113" s="38">
        <v>5</v>
      </c>
      <c r="G113" s="232"/>
      <c r="H113" s="233"/>
      <c r="I113" s="234"/>
      <c r="J113" s="87"/>
    </row>
    <row r="114" spans="1:10" ht="15" customHeight="1">
      <c r="A114" s="11">
        <v>353</v>
      </c>
      <c r="B114" s="9" t="s">
        <v>393</v>
      </c>
      <c r="C114" s="11"/>
      <c r="D114" s="36">
        <v>1</v>
      </c>
      <c r="E114" s="37">
        <v>2</v>
      </c>
      <c r="F114" s="38">
        <v>6</v>
      </c>
      <c r="G114" s="232"/>
      <c r="H114" s="233"/>
      <c r="I114" s="234"/>
      <c r="J114" s="87"/>
    </row>
    <row r="115" spans="1:10" ht="15" customHeight="1">
      <c r="A115" s="11">
        <v>360</v>
      </c>
      <c r="B115" s="8" t="s">
        <v>394</v>
      </c>
      <c r="C115" s="11"/>
      <c r="D115" s="36">
        <v>1</v>
      </c>
      <c r="E115" s="37">
        <v>2</v>
      </c>
      <c r="F115" s="38">
        <v>7</v>
      </c>
      <c r="G115" s="235">
        <v>121857</v>
      </c>
      <c r="H115" s="236"/>
      <c r="I115" s="237"/>
      <c r="J115" s="86">
        <v>350293</v>
      </c>
    </row>
    <row r="116" spans="1:10" ht="15" customHeight="1">
      <c r="A116" s="11" t="s">
        <v>395</v>
      </c>
      <c r="B116" s="8" t="s">
        <v>396</v>
      </c>
      <c r="C116" s="11"/>
      <c r="D116" s="36">
        <v>1</v>
      </c>
      <c r="E116" s="37">
        <v>2</v>
      </c>
      <c r="F116" s="38">
        <v>8</v>
      </c>
      <c r="G116" s="226">
        <f>G117+G118</f>
        <v>31759669</v>
      </c>
      <c r="H116" s="227"/>
      <c r="I116" s="228"/>
      <c r="J116" s="86">
        <f>J117+J118</f>
        <v>22089579</v>
      </c>
    </row>
    <row r="117" spans="1:10" ht="15" customHeight="1">
      <c r="A117" s="11" t="s">
        <v>395</v>
      </c>
      <c r="B117" s="9" t="s">
        <v>397</v>
      </c>
      <c r="C117" s="11"/>
      <c r="D117" s="36">
        <v>1</v>
      </c>
      <c r="E117" s="37">
        <v>2</v>
      </c>
      <c r="F117" s="38">
        <v>9</v>
      </c>
      <c r="G117" s="229">
        <v>31759669</v>
      </c>
      <c r="H117" s="230"/>
      <c r="I117" s="231"/>
      <c r="J117" s="87">
        <v>22089579</v>
      </c>
    </row>
    <row r="118" spans="1:10" ht="15" customHeight="1">
      <c r="A118" s="11" t="s">
        <v>395</v>
      </c>
      <c r="B118" s="9" t="s">
        <v>398</v>
      </c>
      <c r="C118" s="11"/>
      <c r="D118" s="36">
        <v>1</v>
      </c>
      <c r="E118" s="37">
        <v>3</v>
      </c>
      <c r="F118" s="38">
        <v>0</v>
      </c>
      <c r="G118" s="232"/>
      <c r="H118" s="233"/>
      <c r="I118" s="234"/>
      <c r="J118" s="87"/>
    </row>
    <row r="119" spans="1:10" ht="15" customHeight="1">
      <c r="A119" s="11"/>
      <c r="B119" s="8" t="s">
        <v>399</v>
      </c>
      <c r="C119" s="11"/>
      <c r="D119" s="36">
        <v>1</v>
      </c>
      <c r="E119" s="37">
        <v>3</v>
      </c>
      <c r="F119" s="38">
        <v>1</v>
      </c>
      <c r="G119" s="226">
        <f>G120+G121+G122+G123+G124+G125+G126</f>
        <v>42355069</v>
      </c>
      <c r="H119" s="227"/>
      <c r="I119" s="228"/>
      <c r="J119" s="86">
        <f>J120+J121+J122+J123+J124+J125+J126</f>
        <v>37400384</v>
      </c>
    </row>
    <row r="120" spans="1:10" ht="15" customHeight="1">
      <c r="A120" s="11">
        <v>410</v>
      </c>
      <c r="B120" s="9" t="s">
        <v>400</v>
      </c>
      <c r="C120" s="11"/>
      <c r="D120" s="36">
        <v>1</v>
      </c>
      <c r="E120" s="37">
        <v>3</v>
      </c>
      <c r="F120" s="38">
        <v>2</v>
      </c>
      <c r="G120" s="229"/>
      <c r="H120" s="230"/>
      <c r="I120" s="231"/>
      <c r="J120" s="87"/>
    </row>
    <row r="121" spans="1:10" ht="15" customHeight="1">
      <c r="A121" s="11">
        <v>411</v>
      </c>
      <c r="B121" s="9" t="s">
        <v>401</v>
      </c>
      <c r="C121" s="11"/>
      <c r="D121" s="36">
        <v>1</v>
      </c>
      <c r="E121" s="37">
        <v>3</v>
      </c>
      <c r="F121" s="38">
        <v>3</v>
      </c>
      <c r="G121" s="229"/>
      <c r="H121" s="230"/>
      <c r="I121" s="231"/>
      <c r="J121" s="87"/>
    </row>
    <row r="122" spans="1:10" ht="15" customHeight="1">
      <c r="A122" s="11">
        <v>412</v>
      </c>
      <c r="B122" s="9" t="s">
        <v>402</v>
      </c>
      <c r="C122" s="11"/>
      <c r="D122" s="36">
        <v>1</v>
      </c>
      <c r="E122" s="37">
        <v>3</v>
      </c>
      <c r="F122" s="38">
        <v>4</v>
      </c>
      <c r="G122" s="229"/>
      <c r="H122" s="230"/>
      <c r="I122" s="231"/>
      <c r="J122" s="87"/>
    </row>
    <row r="123" spans="1:10" ht="15" customHeight="1">
      <c r="A123" s="11" t="s">
        <v>403</v>
      </c>
      <c r="B123" s="9" t="s">
        <v>404</v>
      </c>
      <c r="C123" s="11"/>
      <c r="D123" s="36">
        <v>1</v>
      </c>
      <c r="E123" s="37">
        <v>3</v>
      </c>
      <c r="F123" s="38">
        <v>5</v>
      </c>
      <c r="G123" s="229">
        <v>41104354</v>
      </c>
      <c r="H123" s="230"/>
      <c r="I123" s="231"/>
      <c r="J123" s="87">
        <v>36936398</v>
      </c>
    </row>
    <row r="124" spans="1:10" ht="15" customHeight="1">
      <c r="A124" s="11" t="s">
        <v>405</v>
      </c>
      <c r="B124" s="9" t="s">
        <v>406</v>
      </c>
      <c r="C124" s="11"/>
      <c r="D124" s="36">
        <v>1</v>
      </c>
      <c r="E124" s="37">
        <v>3</v>
      </c>
      <c r="F124" s="38">
        <v>6</v>
      </c>
      <c r="G124" s="229">
        <v>341487</v>
      </c>
      <c r="H124" s="230"/>
      <c r="I124" s="231"/>
      <c r="J124" s="87">
        <v>463986</v>
      </c>
    </row>
    <row r="125" spans="1:10" ht="15" customHeight="1">
      <c r="A125" s="11">
        <v>417</v>
      </c>
      <c r="B125" s="9" t="s">
        <v>407</v>
      </c>
      <c r="C125" s="11"/>
      <c r="D125" s="36">
        <v>1</v>
      </c>
      <c r="E125" s="37">
        <v>3</v>
      </c>
      <c r="F125" s="38">
        <v>7</v>
      </c>
      <c r="G125" s="232"/>
      <c r="H125" s="233"/>
      <c r="I125" s="234"/>
      <c r="J125" s="87"/>
    </row>
    <row r="126" spans="1:10" ht="15" customHeight="1">
      <c r="A126" s="11">
        <v>419</v>
      </c>
      <c r="B126" s="9" t="s">
        <v>408</v>
      </c>
      <c r="C126" s="11"/>
      <c r="D126" s="36">
        <v>1</v>
      </c>
      <c r="E126" s="37">
        <v>3</v>
      </c>
      <c r="F126" s="38">
        <v>8</v>
      </c>
      <c r="G126" s="232">
        <v>909228</v>
      </c>
      <c r="H126" s="233"/>
      <c r="I126" s="234"/>
      <c r="J126" s="87"/>
    </row>
    <row r="127" spans="1:10" ht="15" customHeight="1">
      <c r="A127" s="11">
        <v>408</v>
      </c>
      <c r="B127" s="8" t="s">
        <v>409</v>
      </c>
      <c r="C127" s="11"/>
      <c r="D127" s="36">
        <v>1</v>
      </c>
      <c r="E127" s="37">
        <v>3</v>
      </c>
      <c r="F127" s="38">
        <v>9</v>
      </c>
      <c r="G127" s="232"/>
      <c r="H127" s="233"/>
      <c r="I127" s="234"/>
      <c r="J127" s="87"/>
    </row>
    <row r="128" spans="1:10" ht="26.25">
      <c r="A128" s="11"/>
      <c r="B128" s="8" t="s">
        <v>410</v>
      </c>
      <c r="C128" s="11"/>
      <c r="D128" s="36">
        <v>1</v>
      </c>
      <c r="E128" s="37">
        <v>4</v>
      </c>
      <c r="F128" s="38">
        <v>0</v>
      </c>
      <c r="G128" s="226">
        <f>G129+G137+G143+G144+G148+G149+G150+G151</f>
        <v>71410767</v>
      </c>
      <c r="H128" s="227"/>
      <c r="I128" s="228"/>
      <c r="J128" s="86">
        <f>J129+J137+J143+J144+J148+J149+J150+J151</f>
        <v>59613356</v>
      </c>
    </row>
    <row r="129" spans="1:10" ht="15" customHeight="1">
      <c r="A129" s="11">
        <v>42</v>
      </c>
      <c r="B129" s="8" t="s">
        <v>411</v>
      </c>
      <c r="C129" s="11"/>
      <c r="D129" s="36">
        <v>1</v>
      </c>
      <c r="E129" s="37">
        <v>4</v>
      </c>
      <c r="F129" s="38">
        <v>1</v>
      </c>
      <c r="G129" s="226">
        <f>G130+G131+G132+G133+G134+G135+G136</f>
        <v>45878020</v>
      </c>
      <c r="H129" s="227"/>
      <c r="I129" s="228"/>
      <c r="J129" s="86">
        <f>J130+J131+J132+J133+J134+J135+J136</f>
        <v>33816301</v>
      </c>
    </row>
    <row r="130" spans="1:10" ht="15" customHeight="1">
      <c r="A130" s="11">
        <v>420</v>
      </c>
      <c r="B130" s="9" t="s">
        <v>412</v>
      </c>
      <c r="C130" s="11"/>
      <c r="D130" s="36">
        <v>1</v>
      </c>
      <c r="E130" s="37">
        <v>4</v>
      </c>
      <c r="F130" s="38">
        <v>2</v>
      </c>
      <c r="G130" s="229"/>
      <c r="H130" s="230"/>
      <c r="I130" s="231"/>
      <c r="J130" s="87"/>
    </row>
    <row r="131" spans="1:10" ht="15" customHeight="1">
      <c r="A131" s="11">
        <v>421</v>
      </c>
      <c r="B131" s="9" t="s">
        <v>413</v>
      </c>
      <c r="C131" s="11"/>
      <c r="D131" s="36">
        <v>1</v>
      </c>
      <c r="E131" s="37">
        <v>4</v>
      </c>
      <c r="F131" s="38">
        <v>3</v>
      </c>
      <c r="G131" s="229"/>
      <c r="H131" s="230"/>
      <c r="I131" s="231"/>
      <c r="J131" s="87"/>
    </row>
    <row r="132" spans="1:10" ht="15" customHeight="1">
      <c r="A132" s="11">
        <v>422</v>
      </c>
      <c r="B132" s="9" t="s">
        <v>414</v>
      </c>
      <c r="C132" s="11"/>
      <c r="D132" s="36">
        <v>1</v>
      </c>
      <c r="E132" s="37">
        <v>4</v>
      </c>
      <c r="F132" s="38">
        <v>4</v>
      </c>
      <c r="G132" s="229">
        <v>44681544</v>
      </c>
      <c r="H132" s="230"/>
      <c r="I132" s="231"/>
      <c r="J132" s="87">
        <v>32752196</v>
      </c>
    </row>
    <row r="133" spans="1:10" ht="15" customHeight="1">
      <c r="A133" s="11">
        <v>423</v>
      </c>
      <c r="B133" s="9" t="s">
        <v>415</v>
      </c>
      <c r="C133" s="11"/>
      <c r="D133" s="36">
        <v>1</v>
      </c>
      <c r="E133" s="37">
        <v>4</v>
      </c>
      <c r="F133" s="38">
        <v>5</v>
      </c>
      <c r="G133" s="229"/>
      <c r="H133" s="230"/>
      <c r="I133" s="231"/>
      <c r="J133" s="87"/>
    </row>
    <row r="134" spans="1:10" ht="15" customHeight="1">
      <c r="A134" s="11" t="s">
        <v>416</v>
      </c>
      <c r="B134" s="9" t="s">
        <v>417</v>
      </c>
      <c r="C134" s="11"/>
      <c r="D134" s="36">
        <v>1</v>
      </c>
      <c r="E134" s="37">
        <v>4</v>
      </c>
      <c r="F134" s="38">
        <v>6</v>
      </c>
      <c r="G134" s="229">
        <v>1190910</v>
      </c>
      <c r="H134" s="230"/>
      <c r="I134" s="231"/>
      <c r="J134" s="87">
        <v>1064105</v>
      </c>
    </row>
    <row r="135" spans="1:10" ht="12.75">
      <c r="A135" s="11">
        <v>427</v>
      </c>
      <c r="B135" s="9" t="s">
        <v>418</v>
      </c>
      <c r="C135" s="11"/>
      <c r="D135" s="36">
        <v>1</v>
      </c>
      <c r="E135" s="37">
        <v>4</v>
      </c>
      <c r="F135" s="38">
        <v>7</v>
      </c>
      <c r="G135" s="229"/>
      <c r="H135" s="230"/>
      <c r="I135" s="231"/>
      <c r="J135" s="87"/>
    </row>
    <row r="136" spans="1:10" ht="15" customHeight="1">
      <c r="A136" s="11">
        <v>429</v>
      </c>
      <c r="B136" s="9" t="s">
        <v>419</v>
      </c>
      <c r="C136" s="11"/>
      <c r="D136" s="36">
        <v>1</v>
      </c>
      <c r="E136" s="37">
        <v>4</v>
      </c>
      <c r="F136" s="38">
        <v>8</v>
      </c>
      <c r="G136" s="229">
        <v>5566</v>
      </c>
      <c r="H136" s="230"/>
      <c r="I136" s="231"/>
      <c r="J136" s="87"/>
    </row>
    <row r="137" spans="1:10" ht="15" customHeight="1">
      <c r="A137" s="11">
        <v>43</v>
      </c>
      <c r="B137" s="8" t="s">
        <v>420</v>
      </c>
      <c r="C137" s="11"/>
      <c r="D137" s="36">
        <v>1</v>
      </c>
      <c r="E137" s="37">
        <v>4</v>
      </c>
      <c r="F137" s="38">
        <v>9</v>
      </c>
      <c r="G137" s="226">
        <f>G138+G139+G140+G141+G142</f>
        <v>9752469</v>
      </c>
      <c r="H137" s="227"/>
      <c r="I137" s="228"/>
      <c r="J137" s="86">
        <f>J138+J139+J140+J141+J142</f>
        <v>12129595</v>
      </c>
    </row>
    <row r="138" spans="1:10" ht="15" customHeight="1">
      <c r="A138" s="11">
        <v>430</v>
      </c>
      <c r="B138" s="9" t="s">
        <v>421</v>
      </c>
      <c r="C138" s="11"/>
      <c r="D138" s="36">
        <v>1</v>
      </c>
      <c r="E138" s="37">
        <v>5</v>
      </c>
      <c r="F138" s="38">
        <v>0</v>
      </c>
      <c r="G138" s="229"/>
      <c r="H138" s="230"/>
      <c r="I138" s="231"/>
      <c r="J138" s="87"/>
    </row>
    <row r="139" spans="1:10" ht="12.75">
      <c r="A139" s="11">
        <v>431</v>
      </c>
      <c r="B139" s="9" t="s">
        <v>422</v>
      </c>
      <c r="C139" s="11"/>
      <c r="D139" s="36">
        <v>1</v>
      </c>
      <c r="E139" s="37">
        <v>5</v>
      </c>
      <c r="F139" s="38">
        <v>1</v>
      </c>
      <c r="G139" s="229"/>
      <c r="H139" s="230"/>
      <c r="I139" s="231"/>
      <c r="J139" s="87"/>
    </row>
    <row r="140" spans="1:10" ht="15" customHeight="1">
      <c r="A140" s="11">
        <v>432</v>
      </c>
      <c r="B140" s="9" t="s">
        <v>423</v>
      </c>
      <c r="C140" s="11"/>
      <c r="D140" s="36">
        <v>1</v>
      </c>
      <c r="E140" s="37">
        <v>5</v>
      </c>
      <c r="F140" s="38">
        <v>2</v>
      </c>
      <c r="G140" s="229">
        <v>3122455</v>
      </c>
      <c r="H140" s="230"/>
      <c r="I140" s="231"/>
      <c r="J140" s="87">
        <v>2673762</v>
      </c>
    </row>
    <row r="141" spans="1:10" ht="15" customHeight="1">
      <c r="A141" s="11">
        <v>433</v>
      </c>
      <c r="B141" s="9" t="s">
        <v>424</v>
      </c>
      <c r="C141" s="11"/>
      <c r="D141" s="36">
        <v>1</v>
      </c>
      <c r="E141" s="37">
        <v>5</v>
      </c>
      <c r="F141" s="38">
        <v>3</v>
      </c>
      <c r="G141" s="229">
        <v>6630014</v>
      </c>
      <c r="H141" s="230"/>
      <c r="I141" s="231"/>
      <c r="J141" s="87">
        <v>9455833</v>
      </c>
    </row>
    <row r="142" spans="1:10" ht="15" customHeight="1">
      <c r="A142" s="11">
        <v>439</v>
      </c>
      <c r="B142" s="9" t="s">
        <v>425</v>
      </c>
      <c r="C142" s="11"/>
      <c r="D142" s="36">
        <v>1</v>
      </c>
      <c r="E142" s="37">
        <v>5</v>
      </c>
      <c r="F142" s="38">
        <v>4</v>
      </c>
      <c r="G142" s="229"/>
      <c r="H142" s="230"/>
      <c r="I142" s="231"/>
      <c r="J142" s="87"/>
    </row>
    <row r="143" spans="1:10" ht="15" customHeight="1">
      <c r="A143" s="11">
        <v>44</v>
      </c>
      <c r="B143" s="8" t="s">
        <v>426</v>
      </c>
      <c r="C143" s="11"/>
      <c r="D143" s="36">
        <v>1</v>
      </c>
      <c r="E143" s="37">
        <v>5</v>
      </c>
      <c r="F143" s="38">
        <v>5</v>
      </c>
      <c r="G143" s="232"/>
      <c r="H143" s="233"/>
      <c r="I143" s="234"/>
      <c r="J143" s="87"/>
    </row>
    <row r="144" spans="1:10" ht="27.75" customHeight="1">
      <c r="A144" s="11">
        <v>45</v>
      </c>
      <c r="B144" s="8" t="s">
        <v>427</v>
      </c>
      <c r="C144" s="11"/>
      <c r="D144" s="36">
        <v>1</v>
      </c>
      <c r="E144" s="37">
        <v>5</v>
      </c>
      <c r="F144" s="38">
        <v>6</v>
      </c>
      <c r="G144" s="226">
        <f>G145+G146+G147</f>
        <v>4736876</v>
      </c>
      <c r="H144" s="227"/>
      <c r="I144" s="228"/>
      <c r="J144" s="86">
        <f>J145+J146+J147</f>
        <v>5894115</v>
      </c>
    </row>
    <row r="145" spans="1:10" ht="15" customHeight="1">
      <c r="A145" s="11" t="s">
        <v>428</v>
      </c>
      <c r="B145" s="9" t="s">
        <v>429</v>
      </c>
      <c r="C145" s="11"/>
      <c r="D145" s="36">
        <v>1</v>
      </c>
      <c r="E145" s="37">
        <v>5</v>
      </c>
      <c r="F145" s="38">
        <v>7</v>
      </c>
      <c r="G145" s="229">
        <v>3379267</v>
      </c>
      <c r="H145" s="230"/>
      <c r="I145" s="231"/>
      <c r="J145" s="87">
        <v>4355444</v>
      </c>
    </row>
    <row r="146" spans="1:10" ht="15" customHeight="1">
      <c r="A146" s="11" t="s">
        <v>430</v>
      </c>
      <c r="B146" s="9" t="s">
        <v>431</v>
      </c>
      <c r="C146" s="11"/>
      <c r="D146" s="36">
        <v>1</v>
      </c>
      <c r="E146" s="37">
        <v>5</v>
      </c>
      <c r="F146" s="38">
        <v>8</v>
      </c>
      <c r="G146" s="229"/>
      <c r="H146" s="230"/>
      <c r="I146" s="231"/>
      <c r="J146" s="87"/>
    </row>
    <row r="147" spans="1:10" ht="15" customHeight="1">
      <c r="A147" s="11" t="s">
        <v>432</v>
      </c>
      <c r="B147" s="9" t="s">
        <v>433</v>
      </c>
      <c r="C147" s="11"/>
      <c r="D147" s="36">
        <v>1</v>
      </c>
      <c r="E147" s="37">
        <v>5</v>
      </c>
      <c r="F147" s="38">
        <v>9</v>
      </c>
      <c r="G147" s="229">
        <v>1357609</v>
      </c>
      <c r="H147" s="230"/>
      <c r="I147" s="231"/>
      <c r="J147" s="87">
        <v>1538671</v>
      </c>
    </row>
    <row r="148" spans="1:10" ht="15" customHeight="1">
      <c r="A148" s="11">
        <v>46</v>
      </c>
      <c r="B148" s="8" t="s">
        <v>434</v>
      </c>
      <c r="C148" s="11"/>
      <c r="D148" s="36">
        <v>1</v>
      </c>
      <c r="E148" s="37">
        <v>6</v>
      </c>
      <c r="F148" s="38">
        <v>0</v>
      </c>
      <c r="G148" s="235">
        <v>8777577</v>
      </c>
      <c r="H148" s="236"/>
      <c r="I148" s="237"/>
      <c r="J148" s="86">
        <v>7314052</v>
      </c>
    </row>
    <row r="149" spans="1:10" ht="15" customHeight="1">
      <c r="A149" s="11">
        <v>47</v>
      </c>
      <c r="B149" s="8" t="s">
        <v>435</v>
      </c>
      <c r="C149" s="11"/>
      <c r="D149" s="36">
        <v>1</v>
      </c>
      <c r="E149" s="37">
        <v>6</v>
      </c>
      <c r="F149" s="38">
        <v>1</v>
      </c>
      <c r="G149" s="235">
        <v>715819</v>
      </c>
      <c r="H149" s="236"/>
      <c r="I149" s="237"/>
      <c r="J149" s="86"/>
    </row>
    <row r="150" spans="1:10" ht="15" customHeight="1">
      <c r="A150" s="11" t="s">
        <v>436</v>
      </c>
      <c r="B150" s="8" t="s">
        <v>437</v>
      </c>
      <c r="C150" s="11"/>
      <c r="D150" s="36">
        <v>1</v>
      </c>
      <c r="E150" s="37">
        <v>6</v>
      </c>
      <c r="F150" s="38">
        <v>2</v>
      </c>
      <c r="G150" s="235">
        <v>536691</v>
      </c>
      <c r="H150" s="236"/>
      <c r="I150" s="237"/>
      <c r="J150" s="86">
        <v>431799</v>
      </c>
    </row>
    <row r="151" spans="1:10" ht="15" customHeight="1">
      <c r="A151" s="11">
        <v>481</v>
      </c>
      <c r="B151" s="8" t="s">
        <v>438</v>
      </c>
      <c r="C151" s="11"/>
      <c r="D151" s="36">
        <v>1</v>
      </c>
      <c r="E151" s="37">
        <v>6</v>
      </c>
      <c r="F151" s="38">
        <v>3</v>
      </c>
      <c r="G151" s="235">
        <v>1013315</v>
      </c>
      <c r="H151" s="236"/>
      <c r="I151" s="237"/>
      <c r="J151" s="86">
        <v>27494</v>
      </c>
    </row>
    <row r="152" spans="1:10" ht="15" customHeight="1">
      <c r="A152" s="11" t="s">
        <v>439</v>
      </c>
      <c r="B152" s="8" t="s">
        <v>440</v>
      </c>
      <c r="C152" s="11"/>
      <c r="D152" s="36">
        <v>1</v>
      </c>
      <c r="E152" s="37">
        <v>6</v>
      </c>
      <c r="F152" s="38">
        <v>4</v>
      </c>
      <c r="G152" s="235">
        <v>8702414</v>
      </c>
      <c r="H152" s="236"/>
      <c r="I152" s="237"/>
      <c r="J152" s="86">
        <v>10281370</v>
      </c>
    </row>
    <row r="153" spans="1:10" ht="15" customHeight="1">
      <c r="A153" s="11">
        <v>495</v>
      </c>
      <c r="B153" s="8" t="s">
        <v>441</v>
      </c>
      <c r="C153" s="11"/>
      <c r="D153" s="36">
        <v>1</v>
      </c>
      <c r="E153" s="37">
        <v>6</v>
      </c>
      <c r="F153" s="38">
        <v>5</v>
      </c>
      <c r="G153" s="235"/>
      <c r="H153" s="236"/>
      <c r="I153" s="237"/>
      <c r="J153" s="87"/>
    </row>
    <row r="154" spans="1:10" ht="13.5">
      <c r="A154" s="11"/>
      <c r="B154" s="8" t="s">
        <v>442</v>
      </c>
      <c r="C154" s="11"/>
      <c r="D154" s="36">
        <v>1</v>
      </c>
      <c r="E154" s="37">
        <v>6</v>
      </c>
      <c r="F154" s="38">
        <v>6</v>
      </c>
      <c r="G154" s="226">
        <f>G89+G116+G119+G127+G128+G152+G153</f>
        <v>340458879</v>
      </c>
      <c r="H154" s="227"/>
      <c r="I154" s="228"/>
      <c r="J154" s="86">
        <f>J89+J116+J119+J127+J128+J152+J153</f>
        <v>307730682</v>
      </c>
    </row>
    <row r="155" spans="1:10" ht="15" customHeight="1">
      <c r="A155" s="11">
        <v>89</v>
      </c>
      <c r="B155" s="9" t="s">
        <v>443</v>
      </c>
      <c r="C155" s="11"/>
      <c r="D155" s="36">
        <v>1</v>
      </c>
      <c r="E155" s="37">
        <v>6</v>
      </c>
      <c r="F155" s="38">
        <v>7</v>
      </c>
      <c r="G155" s="223">
        <v>744700</v>
      </c>
      <c r="H155" s="224"/>
      <c r="I155" s="225"/>
      <c r="J155" s="87">
        <v>796987</v>
      </c>
    </row>
    <row r="156" spans="1:10" ht="15" customHeight="1">
      <c r="A156" s="11"/>
      <c r="B156" s="9" t="s">
        <v>444</v>
      </c>
      <c r="C156" s="11"/>
      <c r="D156" s="36">
        <v>1</v>
      </c>
      <c r="E156" s="37">
        <v>6</v>
      </c>
      <c r="F156" s="38">
        <v>8</v>
      </c>
      <c r="G156" s="226">
        <f>SUM(G154:I155)</f>
        <v>341203579</v>
      </c>
      <c r="H156" s="227"/>
      <c r="I156" s="228"/>
      <c r="J156" s="86">
        <f>SUM(J154:J155)</f>
        <v>308527669</v>
      </c>
    </row>
    <row r="158" spans="2:9" ht="12.75">
      <c r="B158" s="154"/>
      <c r="C158" s="154"/>
      <c r="I158" s="95"/>
    </row>
    <row r="159" spans="2:10" ht="12.75">
      <c r="B159" s="238" t="s">
        <v>57</v>
      </c>
      <c r="C159" s="238"/>
      <c r="E159" s="26"/>
      <c r="F159" s="26"/>
      <c r="G159" s="26"/>
      <c r="H159" s="26"/>
      <c r="J159" s="41" t="s">
        <v>605</v>
      </c>
    </row>
    <row r="160" spans="2:10" ht="12.75">
      <c r="B160" s="239">
        <v>43889</v>
      </c>
      <c r="C160" s="239"/>
      <c r="E160" s="154"/>
      <c r="F160" s="154"/>
      <c r="G160" s="154"/>
      <c r="H160" s="154"/>
      <c r="I160" s="41" t="s">
        <v>250</v>
      </c>
      <c r="J160" s="68" t="s">
        <v>602</v>
      </c>
    </row>
    <row r="161" spans="2:8" ht="12.75">
      <c r="B161" s="154"/>
      <c r="C161" s="154"/>
      <c r="E161" s="154"/>
      <c r="F161" s="154"/>
      <c r="G161" s="154"/>
      <c r="H161" s="154"/>
    </row>
  </sheetData>
  <sheetProtection/>
  <mergeCells count="100">
    <mergeCell ref="G87:I87"/>
    <mergeCell ref="G88:I88"/>
    <mergeCell ref="G109:I109"/>
    <mergeCell ref="G110:I110"/>
    <mergeCell ref="G111:I111"/>
    <mergeCell ref="G94:I94"/>
    <mergeCell ref="G89:I89"/>
    <mergeCell ref="G90:I90"/>
    <mergeCell ref="G91:I91"/>
    <mergeCell ref="G92:I92"/>
    <mergeCell ref="G96:I96"/>
    <mergeCell ref="G97:I97"/>
    <mergeCell ref="G112:I112"/>
    <mergeCell ref="G93:I93"/>
    <mergeCell ref="G106:I106"/>
    <mergeCell ref="G107:I107"/>
    <mergeCell ref="G108:I108"/>
    <mergeCell ref="G102:I102"/>
    <mergeCell ref="G103:I103"/>
    <mergeCell ref="G104:I104"/>
    <mergeCell ref="G95:I95"/>
    <mergeCell ref="G98:I98"/>
    <mergeCell ref="G99:I99"/>
    <mergeCell ref="D17:F17"/>
    <mergeCell ref="A10:J10"/>
    <mergeCell ref="D87:F87"/>
    <mergeCell ref="D88:F88"/>
    <mergeCell ref="A12:A16"/>
    <mergeCell ref="B12:B16"/>
    <mergeCell ref="C12:C16"/>
    <mergeCell ref="D12:F12"/>
    <mergeCell ref="G12:I12"/>
    <mergeCell ref="D13:F13"/>
    <mergeCell ref="G13:I13"/>
    <mergeCell ref="D14:F14"/>
    <mergeCell ref="G14:I14"/>
    <mergeCell ref="G147:I147"/>
    <mergeCell ref="G148:I148"/>
    <mergeCell ref="H8:I8"/>
    <mergeCell ref="G141:I141"/>
    <mergeCell ref="G142:I142"/>
    <mergeCell ref="G143:I143"/>
    <mergeCell ref="G144:I144"/>
    <mergeCell ref="G105:I105"/>
    <mergeCell ref="G100:I100"/>
    <mergeCell ref="G101:I101"/>
    <mergeCell ref="B3:I3"/>
    <mergeCell ref="B4:I4"/>
    <mergeCell ref="B5:I5"/>
    <mergeCell ref="B6:I6"/>
    <mergeCell ref="B7:I7"/>
    <mergeCell ref="D18:F18"/>
    <mergeCell ref="A9:J9"/>
    <mergeCell ref="D15:F15"/>
    <mergeCell ref="G15:I15"/>
    <mergeCell ref="D16:F16"/>
    <mergeCell ref="G145:I145"/>
    <mergeCell ref="G146:I146"/>
    <mergeCell ref="G135:I135"/>
    <mergeCell ref="G136:I136"/>
    <mergeCell ref="G137:I137"/>
    <mergeCell ref="G138:I138"/>
    <mergeCell ref="G139:I139"/>
    <mergeCell ref="G140:I140"/>
    <mergeCell ref="B161:C161"/>
    <mergeCell ref="E161:H161"/>
    <mergeCell ref="B158:C158"/>
    <mergeCell ref="B159:C159"/>
    <mergeCell ref="B160:C160"/>
    <mergeCell ref="E160:H160"/>
    <mergeCell ref="G154:I154"/>
    <mergeCell ref="G113:I113"/>
    <mergeCell ref="G114:I114"/>
    <mergeCell ref="G115:I115"/>
    <mergeCell ref="G116:I116"/>
    <mergeCell ref="G117:I117"/>
    <mergeCell ref="G118:I118"/>
    <mergeCell ref="G119:I119"/>
    <mergeCell ref="G120:I120"/>
    <mergeCell ref="G121:I121"/>
    <mergeCell ref="G130:I130"/>
    <mergeCell ref="G149:I149"/>
    <mergeCell ref="G150:I150"/>
    <mergeCell ref="G151:I151"/>
    <mergeCell ref="G152:I152"/>
    <mergeCell ref="G153:I153"/>
    <mergeCell ref="G131:I131"/>
    <mergeCell ref="G132:I132"/>
    <mergeCell ref="G133:I133"/>
    <mergeCell ref="G134:I134"/>
    <mergeCell ref="G155:I155"/>
    <mergeCell ref="G156:I156"/>
    <mergeCell ref="G122:I122"/>
    <mergeCell ref="G123:I123"/>
    <mergeCell ref="G124:I124"/>
    <mergeCell ref="G125:I125"/>
    <mergeCell ref="G126:I126"/>
    <mergeCell ref="G127:I127"/>
    <mergeCell ref="G128:I128"/>
    <mergeCell ref="G129:I129"/>
  </mergeCells>
  <printOptions horizontalCentered="1"/>
  <pageMargins left="0.7" right="0.7" top="0.75" bottom="0.75" header="0.3" footer="0.3"/>
  <pageSetup fitToHeight="0" fitToWidth="1" horizontalDpi="600" verticalDpi="600" orientation="landscape" paperSize="9" scale="77"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sheetPr>
    <pageSetUpPr fitToPage="1"/>
  </sheetPr>
  <dimension ref="A1:K81"/>
  <sheetViews>
    <sheetView zoomScaleSheetLayoutView="100" zoomScalePageLayoutView="0" workbookViewId="0" topLeftCell="C22">
      <selection activeCell="K33" sqref="K33"/>
    </sheetView>
  </sheetViews>
  <sheetFormatPr defaultColWidth="9.00390625" defaultRowHeight="12.75"/>
  <cols>
    <col min="1" max="1" width="17.625" style="1" customWidth="1"/>
    <col min="2" max="2" width="53.875" style="1" customWidth="1"/>
    <col min="3" max="3" width="8.375" style="1" customWidth="1"/>
    <col min="4" max="4" width="5.75390625" style="1" customWidth="1"/>
    <col min="5" max="5" width="2.625" style="1" customWidth="1"/>
    <col min="6" max="6" width="2.75390625" style="1" customWidth="1"/>
    <col min="7" max="7" width="2.25390625" style="1" customWidth="1"/>
    <col min="8" max="8" width="12.75390625" style="1" customWidth="1"/>
    <col min="9" max="9" width="16.00390625" style="1" customWidth="1"/>
    <col min="10" max="11" width="12.625" style="1" bestFit="1" customWidth="1"/>
    <col min="12" max="16384" width="9.125" style="1" customWidth="1"/>
  </cols>
  <sheetData>
    <row r="1" ht="13.5">
      <c r="I1" s="2" t="s">
        <v>59</v>
      </c>
    </row>
    <row r="2" ht="13.5">
      <c r="I2" s="3" t="s">
        <v>489</v>
      </c>
    </row>
    <row r="3" spans="1:9" ht="12.75">
      <c r="A3" s="24" t="s">
        <v>61</v>
      </c>
      <c r="B3" s="190" t="s">
        <v>62</v>
      </c>
      <c r="C3" s="191"/>
      <c r="D3" s="191"/>
      <c r="E3" s="191"/>
      <c r="F3" s="191"/>
      <c r="G3" s="191"/>
      <c r="H3" s="191"/>
      <c r="I3" s="192"/>
    </row>
    <row r="4" spans="1:9" ht="12.75" customHeight="1">
      <c r="A4" s="24" t="s">
        <v>63</v>
      </c>
      <c r="B4" s="190" t="s">
        <v>25</v>
      </c>
      <c r="C4" s="191"/>
      <c r="D4" s="191"/>
      <c r="E4" s="191"/>
      <c r="F4" s="191"/>
      <c r="G4" s="191"/>
      <c r="H4" s="191"/>
      <c r="I4" s="192"/>
    </row>
    <row r="5" spans="1:9" ht="12.75">
      <c r="A5" s="24" t="s">
        <v>6</v>
      </c>
      <c r="B5" s="193" t="s">
        <v>486</v>
      </c>
      <c r="C5" s="194"/>
      <c r="D5" s="194"/>
      <c r="E5" s="194"/>
      <c r="F5" s="194"/>
      <c r="G5" s="194"/>
      <c r="H5" s="194"/>
      <c r="I5" s="195"/>
    </row>
    <row r="6" spans="1:9" ht="12.75">
      <c r="A6" s="24" t="s">
        <v>64</v>
      </c>
      <c r="B6" s="193">
        <v>420059834009</v>
      </c>
      <c r="C6" s="194"/>
      <c r="D6" s="194"/>
      <c r="E6" s="194"/>
      <c r="F6" s="194"/>
      <c r="G6" s="194"/>
      <c r="H6" s="194"/>
      <c r="I6" s="195"/>
    </row>
    <row r="7" spans="1:9" ht="12.75">
      <c r="A7" s="24" t="s">
        <v>65</v>
      </c>
      <c r="B7" s="193">
        <v>420059834009</v>
      </c>
      <c r="C7" s="194"/>
      <c r="D7" s="194"/>
      <c r="E7" s="194"/>
      <c r="F7" s="194"/>
      <c r="G7" s="194"/>
      <c r="H7" s="194"/>
      <c r="I7" s="195"/>
    </row>
    <row r="8" spans="6:9" ht="12.75">
      <c r="F8" s="5"/>
      <c r="G8" s="5"/>
      <c r="H8" s="5"/>
      <c r="I8" s="5"/>
    </row>
    <row r="9" spans="1:9" ht="13.5" thickBot="1">
      <c r="A9" s="279" t="s">
        <v>490</v>
      </c>
      <c r="B9" s="279"/>
      <c r="C9" s="279"/>
      <c r="D9" s="279"/>
      <c r="E9" s="279"/>
      <c r="F9" s="279"/>
      <c r="G9" s="279"/>
      <c r="H9" s="279"/>
      <c r="I9" s="279"/>
    </row>
    <row r="10" spans="1:9" ht="14.25" thickBot="1" thickTop="1">
      <c r="A10" s="280" t="s">
        <v>491</v>
      </c>
      <c r="B10" s="280"/>
      <c r="C10" s="280"/>
      <c r="D10" s="280"/>
      <c r="E10" s="280"/>
      <c r="F10" s="280"/>
      <c r="G10" s="280"/>
      <c r="H10" s="280"/>
      <c r="I10" s="280"/>
    </row>
    <row r="11" spans="1:8" ht="13.5" thickTop="1">
      <c r="A11" s="69"/>
      <c r="B11" s="69"/>
      <c r="C11" s="69"/>
      <c r="D11" s="69"/>
      <c r="E11" s="69"/>
      <c r="F11" s="69"/>
      <c r="G11" s="69"/>
      <c r="H11" s="69"/>
    </row>
    <row r="12" spans="2:8" ht="12.75">
      <c r="B12" s="156" t="s">
        <v>630</v>
      </c>
      <c r="C12" s="156"/>
      <c r="D12" s="156"/>
      <c r="E12" s="156"/>
      <c r="F12" s="156"/>
      <c r="G12" s="156"/>
      <c r="H12" s="156"/>
    </row>
    <row r="13" ht="12.75">
      <c r="I13" s="6" t="s">
        <v>448</v>
      </c>
    </row>
    <row r="14" spans="1:9" ht="12.75" customHeight="1">
      <c r="A14" s="261" t="s">
        <v>492</v>
      </c>
      <c r="B14" s="278" t="s">
        <v>493</v>
      </c>
      <c r="C14" s="281" t="s">
        <v>8</v>
      </c>
      <c r="D14" s="278" t="s">
        <v>494</v>
      </c>
      <c r="E14" s="278" t="s">
        <v>450</v>
      </c>
      <c r="F14" s="278"/>
      <c r="G14" s="278"/>
      <c r="H14" s="278" t="s">
        <v>9</v>
      </c>
      <c r="I14" s="278"/>
    </row>
    <row r="15" spans="1:9" ht="12.75" customHeight="1">
      <c r="A15" s="262"/>
      <c r="B15" s="278"/>
      <c r="C15" s="281"/>
      <c r="D15" s="278"/>
      <c r="E15" s="278"/>
      <c r="F15" s="278"/>
      <c r="G15" s="278"/>
      <c r="H15" s="278"/>
      <c r="I15" s="278"/>
    </row>
    <row r="16" spans="1:9" ht="12.75">
      <c r="A16" s="262"/>
      <c r="B16" s="278"/>
      <c r="C16" s="281"/>
      <c r="D16" s="278"/>
      <c r="E16" s="278"/>
      <c r="F16" s="278"/>
      <c r="G16" s="278"/>
      <c r="H16" s="278"/>
      <c r="I16" s="278"/>
    </row>
    <row r="17" spans="1:9" ht="25.5" customHeight="1">
      <c r="A17" s="262"/>
      <c r="B17" s="278"/>
      <c r="C17" s="281"/>
      <c r="D17" s="278"/>
      <c r="E17" s="278"/>
      <c r="F17" s="278"/>
      <c r="G17" s="278"/>
      <c r="H17" s="278" t="s">
        <v>10</v>
      </c>
      <c r="I17" s="278" t="s">
        <v>11</v>
      </c>
    </row>
    <row r="18" spans="1:9" ht="12.75">
      <c r="A18" s="263"/>
      <c r="B18" s="278"/>
      <c r="C18" s="281"/>
      <c r="D18" s="278"/>
      <c r="E18" s="278"/>
      <c r="F18" s="278"/>
      <c r="G18" s="278"/>
      <c r="H18" s="278"/>
      <c r="I18" s="278"/>
    </row>
    <row r="19" spans="1:9" ht="12.75">
      <c r="A19" s="11">
        <v>1</v>
      </c>
      <c r="B19" s="11">
        <v>2</v>
      </c>
      <c r="C19" s="11">
        <v>3</v>
      </c>
      <c r="D19" s="11">
        <v>4</v>
      </c>
      <c r="E19" s="186">
        <v>5</v>
      </c>
      <c r="F19" s="186"/>
      <c r="G19" s="186"/>
      <c r="H19" s="11">
        <v>6</v>
      </c>
      <c r="I19" s="11">
        <v>7</v>
      </c>
    </row>
    <row r="20" spans="1:9" ht="15" customHeight="1">
      <c r="A20" s="11"/>
      <c r="B20" s="70" t="s">
        <v>495</v>
      </c>
      <c r="C20" s="11"/>
      <c r="D20" s="11"/>
      <c r="E20" s="186"/>
      <c r="F20" s="186"/>
      <c r="G20" s="186"/>
      <c r="H20" s="11"/>
      <c r="I20" s="11"/>
    </row>
    <row r="21" spans="1:11" ht="15" customHeight="1">
      <c r="A21" s="11" t="s">
        <v>0</v>
      </c>
      <c r="B21" s="8" t="s">
        <v>496</v>
      </c>
      <c r="C21" s="11"/>
      <c r="D21" s="11"/>
      <c r="E21" s="36">
        <v>4</v>
      </c>
      <c r="F21" s="37">
        <v>0</v>
      </c>
      <c r="G21" s="38">
        <v>1</v>
      </c>
      <c r="H21" s="85">
        <v>13217202</v>
      </c>
      <c r="I21" s="85">
        <v>12965375</v>
      </c>
      <c r="J21" s="96"/>
      <c r="K21" s="96"/>
    </row>
    <row r="22" spans="1:11" ht="15" customHeight="1">
      <c r="A22" s="11"/>
      <c r="B22" s="9" t="s">
        <v>497</v>
      </c>
      <c r="C22" s="11"/>
      <c r="D22" s="11"/>
      <c r="E22" s="36"/>
      <c r="F22" s="37"/>
      <c r="G22" s="38"/>
      <c r="H22" s="85"/>
      <c r="I22" s="85"/>
      <c r="J22" s="96"/>
      <c r="K22" s="96"/>
    </row>
    <row r="23" spans="1:11" ht="15" customHeight="1">
      <c r="A23" s="11" t="s">
        <v>1</v>
      </c>
      <c r="B23" s="9" t="s">
        <v>498</v>
      </c>
      <c r="C23" s="11"/>
      <c r="D23" s="11" t="s">
        <v>499</v>
      </c>
      <c r="E23" s="36"/>
      <c r="F23" s="37"/>
      <c r="G23" s="38"/>
      <c r="H23" s="85"/>
      <c r="I23" s="85"/>
      <c r="J23" s="96"/>
      <c r="K23" s="96"/>
    </row>
    <row r="24" spans="1:11" ht="15" customHeight="1">
      <c r="A24" s="11" t="s">
        <v>2</v>
      </c>
      <c r="B24" s="9" t="s">
        <v>500</v>
      </c>
      <c r="C24" s="11"/>
      <c r="D24" s="11" t="s">
        <v>501</v>
      </c>
      <c r="E24" s="36"/>
      <c r="F24" s="37"/>
      <c r="G24" s="38"/>
      <c r="H24" s="85"/>
      <c r="I24" s="85"/>
      <c r="J24" s="96"/>
      <c r="K24" s="96"/>
    </row>
    <row r="25" spans="1:11" ht="15" customHeight="1">
      <c r="A25" s="11" t="s">
        <v>3</v>
      </c>
      <c r="B25" s="9" t="s">
        <v>502</v>
      </c>
      <c r="C25" s="11"/>
      <c r="D25" s="11" t="s">
        <v>499</v>
      </c>
      <c r="E25" s="36"/>
      <c r="F25" s="37"/>
      <c r="G25" s="38"/>
      <c r="H25" s="85">
        <v>10876568</v>
      </c>
      <c r="I25" s="85">
        <v>9402407</v>
      </c>
      <c r="J25" s="96"/>
      <c r="K25" s="96"/>
    </row>
    <row r="26" spans="1:11" ht="15" customHeight="1">
      <c r="A26" s="11" t="s">
        <v>4</v>
      </c>
      <c r="B26" s="9" t="s">
        <v>503</v>
      </c>
      <c r="C26" s="11"/>
      <c r="D26" s="11" t="s">
        <v>501</v>
      </c>
      <c r="E26" s="36"/>
      <c r="F26" s="37"/>
      <c r="G26" s="38"/>
      <c r="H26" s="85">
        <v>-11669</v>
      </c>
      <c r="I26" s="85">
        <v>158645</v>
      </c>
      <c r="J26" s="96"/>
      <c r="K26" s="96"/>
    </row>
    <row r="27" spans="1:11" ht="15" customHeight="1">
      <c r="A27" s="11" t="s">
        <v>5</v>
      </c>
      <c r="B27" s="9" t="s">
        <v>504</v>
      </c>
      <c r="C27" s="11"/>
      <c r="D27" s="11" t="s">
        <v>501</v>
      </c>
      <c r="E27" s="36"/>
      <c r="F27" s="37"/>
      <c r="G27" s="38"/>
      <c r="H27" s="85">
        <v>764434</v>
      </c>
      <c r="I27" s="85"/>
      <c r="J27" s="96"/>
      <c r="K27" s="96"/>
    </row>
    <row r="28" spans="1:11" ht="15" customHeight="1">
      <c r="A28" s="11" t="s">
        <v>505</v>
      </c>
      <c r="B28" s="9" t="s">
        <v>506</v>
      </c>
      <c r="C28" s="11"/>
      <c r="D28" s="11" t="s">
        <v>501</v>
      </c>
      <c r="E28" s="36"/>
      <c r="F28" s="37"/>
      <c r="G28" s="38"/>
      <c r="H28" s="85"/>
      <c r="I28" s="85"/>
      <c r="J28" s="96"/>
      <c r="K28" s="96"/>
    </row>
    <row r="29" spans="1:11" ht="26.25" customHeight="1">
      <c r="A29" s="11" t="s">
        <v>507</v>
      </c>
      <c r="B29" s="9" t="s">
        <v>508</v>
      </c>
      <c r="C29" s="11"/>
      <c r="D29" s="11" t="s">
        <v>501</v>
      </c>
      <c r="E29" s="36"/>
      <c r="F29" s="37"/>
      <c r="G29" s="38"/>
      <c r="H29" s="85"/>
      <c r="I29" s="85"/>
      <c r="J29" s="96"/>
      <c r="K29" s="96"/>
    </row>
    <row r="30" spans="1:11" ht="15" customHeight="1">
      <c r="A30" s="7" t="s">
        <v>509</v>
      </c>
      <c r="B30" s="8" t="s">
        <v>510</v>
      </c>
      <c r="C30" s="11"/>
      <c r="D30" s="11"/>
      <c r="E30" s="36">
        <v>4</v>
      </c>
      <c r="F30" s="37">
        <v>0</v>
      </c>
      <c r="G30" s="38">
        <v>2</v>
      </c>
      <c r="H30" s="85">
        <v>11629333</v>
      </c>
      <c r="I30" s="85">
        <v>9561052</v>
      </c>
      <c r="J30" s="96"/>
      <c r="K30" s="96"/>
    </row>
    <row r="31" spans="1:11" ht="15" customHeight="1">
      <c r="A31" s="11" t="s">
        <v>511</v>
      </c>
      <c r="B31" s="9" t="s">
        <v>512</v>
      </c>
      <c r="C31" s="11"/>
      <c r="D31" s="11" t="s">
        <v>501</v>
      </c>
      <c r="E31" s="37"/>
      <c r="F31" s="37"/>
      <c r="G31" s="37"/>
      <c r="H31" s="85">
        <v>-4002067</v>
      </c>
      <c r="I31" s="85">
        <v>-2296186</v>
      </c>
      <c r="J31" s="96"/>
      <c r="K31" s="96"/>
    </row>
    <row r="32" spans="1:11" ht="15" customHeight="1">
      <c r="A32" s="11" t="s">
        <v>513</v>
      </c>
      <c r="B32" s="9" t="s">
        <v>514</v>
      </c>
      <c r="C32" s="11"/>
      <c r="D32" s="11" t="s">
        <v>501</v>
      </c>
      <c r="E32" s="37"/>
      <c r="F32" s="37"/>
      <c r="G32" s="37"/>
      <c r="H32" s="85">
        <v>-36150096</v>
      </c>
      <c r="I32" s="85">
        <v>-3784141</v>
      </c>
      <c r="J32" s="96"/>
      <c r="K32" s="96"/>
    </row>
    <row r="33" spans="1:11" ht="14.25" customHeight="1">
      <c r="A33" s="11" t="s">
        <v>515</v>
      </c>
      <c r="B33" s="9" t="s">
        <v>516</v>
      </c>
      <c r="C33" s="11"/>
      <c r="D33" s="11" t="s">
        <v>501</v>
      </c>
      <c r="E33" s="37"/>
      <c r="F33" s="37"/>
      <c r="G33" s="37"/>
      <c r="H33" s="85">
        <v>8180136</v>
      </c>
      <c r="I33" s="85">
        <v>-5481473</v>
      </c>
      <c r="J33" s="96"/>
      <c r="K33" s="96"/>
    </row>
    <row r="34" spans="1:11" ht="15" customHeight="1">
      <c r="A34" s="11" t="s">
        <v>517</v>
      </c>
      <c r="B34" s="9" t="s">
        <v>518</v>
      </c>
      <c r="C34" s="11"/>
      <c r="D34" s="11" t="s">
        <v>501</v>
      </c>
      <c r="E34" s="37"/>
      <c r="F34" s="37"/>
      <c r="G34" s="37"/>
      <c r="H34" s="85">
        <v>-333622</v>
      </c>
      <c r="I34" s="85">
        <v>21260</v>
      </c>
      <c r="J34" s="96"/>
      <c r="K34" s="96"/>
    </row>
    <row r="35" spans="1:11" ht="14.25" customHeight="1">
      <c r="A35" s="11" t="s">
        <v>519</v>
      </c>
      <c r="B35" s="9" t="s">
        <v>520</v>
      </c>
      <c r="C35" s="11"/>
      <c r="D35" s="11" t="s">
        <v>501</v>
      </c>
      <c r="E35" s="37"/>
      <c r="F35" s="37"/>
      <c r="G35" s="37"/>
      <c r="H35" s="85">
        <v>-2377126</v>
      </c>
      <c r="I35" s="85">
        <v>-1325855</v>
      </c>
      <c r="J35" s="96"/>
      <c r="K35" s="96"/>
    </row>
    <row r="36" spans="1:11" ht="15" customHeight="1">
      <c r="A36" s="11" t="s">
        <v>521</v>
      </c>
      <c r="B36" s="9" t="s">
        <v>522</v>
      </c>
      <c r="C36" s="11"/>
      <c r="D36" s="11" t="s">
        <v>501</v>
      </c>
      <c r="E36" s="37"/>
      <c r="F36" s="37"/>
      <c r="G36" s="37"/>
      <c r="H36" s="85">
        <v>16737593</v>
      </c>
      <c r="I36" s="85">
        <v>49962155</v>
      </c>
      <c r="J36" s="96"/>
      <c r="K36" s="96"/>
    </row>
    <row r="37" spans="1:11" ht="15" customHeight="1">
      <c r="A37" s="11" t="s">
        <v>523</v>
      </c>
      <c r="B37" s="9" t="s">
        <v>524</v>
      </c>
      <c r="C37" s="11"/>
      <c r="D37" s="11" t="s">
        <v>501</v>
      </c>
      <c r="E37" s="37"/>
      <c r="F37" s="37"/>
      <c r="G37" s="37"/>
      <c r="H37" s="85">
        <v>-1578956</v>
      </c>
      <c r="I37" s="85">
        <v>-11502246</v>
      </c>
      <c r="J37" s="96"/>
      <c r="K37" s="96"/>
    </row>
    <row r="38" spans="1:11" ht="15" customHeight="1">
      <c r="A38" s="7" t="s">
        <v>525</v>
      </c>
      <c r="B38" s="8" t="s">
        <v>526</v>
      </c>
      <c r="C38" s="11"/>
      <c r="D38" s="11"/>
      <c r="E38" s="36">
        <v>4</v>
      </c>
      <c r="F38" s="37">
        <v>0</v>
      </c>
      <c r="G38" s="38">
        <v>3</v>
      </c>
      <c r="H38" s="85">
        <v>-19524138</v>
      </c>
      <c r="I38" s="85">
        <v>25593514</v>
      </c>
      <c r="J38" s="96"/>
      <c r="K38" s="96"/>
    </row>
    <row r="39" spans="1:11" ht="15" customHeight="1">
      <c r="A39" s="7" t="s">
        <v>527</v>
      </c>
      <c r="B39" s="8" t="s">
        <v>528</v>
      </c>
      <c r="C39" s="11"/>
      <c r="D39" s="11"/>
      <c r="E39" s="36">
        <v>4</v>
      </c>
      <c r="F39" s="37">
        <v>0</v>
      </c>
      <c r="G39" s="38">
        <v>4</v>
      </c>
      <c r="H39" s="85">
        <v>5322397</v>
      </c>
      <c r="I39" s="85">
        <v>48119941</v>
      </c>
      <c r="J39" s="96"/>
      <c r="K39" s="96"/>
    </row>
    <row r="40" spans="1:11" ht="15" customHeight="1">
      <c r="A40" s="11"/>
      <c r="B40" s="9" t="s">
        <v>529</v>
      </c>
      <c r="C40" s="11"/>
      <c r="D40" s="11"/>
      <c r="E40" s="37"/>
      <c r="F40" s="37"/>
      <c r="G40" s="37"/>
      <c r="H40" s="85"/>
      <c r="I40" s="85"/>
      <c r="J40" s="96"/>
      <c r="K40" s="96"/>
    </row>
    <row r="41" spans="1:11" ht="15" customHeight="1">
      <c r="A41" s="7" t="s">
        <v>530</v>
      </c>
      <c r="B41" s="8" t="s">
        <v>531</v>
      </c>
      <c r="C41" s="11"/>
      <c r="D41" s="11"/>
      <c r="E41" s="36">
        <v>4</v>
      </c>
      <c r="F41" s="37">
        <v>0</v>
      </c>
      <c r="G41" s="38">
        <v>5</v>
      </c>
      <c r="H41" s="85">
        <v>3114991</v>
      </c>
      <c r="I41" s="85">
        <v>3062656</v>
      </c>
      <c r="J41" s="96"/>
      <c r="K41" s="96"/>
    </row>
    <row r="42" spans="1:11" ht="15" customHeight="1">
      <c r="A42" s="11" t="s">
        <v>532</v>
      </c>
      <c r="B42" s="9" t="s">
        <v>533</v>
      </c>
      <c r="C42" s="11"/>
      <c r="D42" s="11" t="s">
        <v>499</v>
      </c>
      <c r="E42" s="36">
        <v>4</v>
      </c>
      <c r="F42" s="37">
        <v>0</v>
      </c>
      <c r="G42" s="38">
        <v>6</v>
      </c>
      <c r="H42" s="85">
        <v>3000000</v>
      </c>
      <c r="I42" s="85"/>
      <c r="J42" s="96"/>
      <c r="K42" s="96"/>
    </row>
    <row r="43" spans="1:11" ht="15" customHeight="1">
      <c r="A43" s="11" t="s">
        <v>534</v>
      </c>
      <c r="B43" s="9" t="s">
        <v>535</v>
      </c>
      <c r="C43" s="11"/>
      <c r="D43" s="11" t="s">
        <v>499</v>
      </c>
      <c r="E43" s="36">
        <v>4</v>
      </c>
      <c r="F43" s="37">
        <v>0</v>
      </c>
      <c r="G43" s="38">
        <v>7</v>
      </c>
      <c r="H43" s="85"/>
      <c r="I43" s="85"/>
      <c r="J43" s="96"/>
      <c r="K43" s="96"/>
    </row>
    <row r="44" spans="1:11" ht="15" customHeight="1">
      <c r="A44" s="11" t="s">
        <v>536</v>
      </c>
      <c r="B44" s="9" t="s">
        <v>537</v>
      </c>
      <c r="C44" s="11"/>
      <c r="D44" s="11" t="s">
        <v>499</v>
      </c>
      <c r="E44" s="36">
        <v>4</v>
      </c>
      <c r="F44" s="37">
        <v>0</v>
      </c>
      <c r="G44" s="38">
        <v>8</v>
      </c>
      <c r="H44" s="85">
        <v>84798</v>
      </c>
      <c r="I44" s="85"/>
      <c r="J44" s="96"/>
      <c r="K44" s="96"/>
    </row>
    <row r="45" spans="1:11" ht="15" customHeight="1">
      <c r="A45" s="11" t="s">
        <v>538</v>
      </c>
      <c r="B45" s="9" t="s">
        <v>539</v>
      </c>
      <c r="C45" s="11"/>
      <c r="D45" s="11" t="s">
        <v>499</v>
      </c>
      <c r="E45" s="36">
        <v>4</v>
      </c>
      <c r="F45" s="37">
        <v>0</v>
      </c>
      <c r="G45" s="38">
        <v>9</v>
      </c>
      <c r="H45" s="85"/>
      <c r="I45" s="85"/>
      <c r="J45" s="96"/>
      <c r="K45" s="96"/>
    </row>
    <row r="46" spans="1:11" ht="15" customHeight="1">
      <c r="A46" s="11" t="s">
        <v>540</v>
      </c>
      <c r="B46" s="9" t="s">
        <v>541</v>
      </c>
      <c r="C46" s="11"/>
      <c r="D46" s="11" t="s">
        <v>499</v>
      </c>
      <c r="E46" s="36">
        <v>4</v>
      </c>
      <c r="F46" s="37">
        <v>1</v>
      </c>
      <c r="G46" s="38">
        <v>0</v>
      </c>
      <c r="H46" s="85">
        <v>30193</v>
      </c>
      <c r="I46" s="85"/>
      <c r="J46" s="96"/>
      <c r="K46" s="96"/>
    </row>
    <row r="47" spans="1:11" ht="15" customHeight="1">
      <c r="A47" s="11" t="s">
        <v>542</v>
      </c>
      <c r="B47" s="9" t="s">
        <v>12</v>
      </c>
      <c r="C47" s="11"/>
      <c r="D47" s="11" t="s">
        <v>499</v>
      </c>
      <c r="E47" s="36">
        <v>4</v>
      </c>
      <c r="F47" s="37">
        <v>1</v>
      </c>
      <c r="G47" s="38">
        <v>1</v>
      </c>
      <c r="H47" s="85"/>
      <c r="I47" s="85">
        <v>3062656</v>
      </c>
      <c r="J47" s="96"/>
      <c r="K47" s="96"/>
    </row>
    <row r="48" spans="1:11" ht="15" customHeight="1">
      <c r="A48" s="7" t="s">
        <v>543</v>
      </c>
      <c r="B48" s="8" t="s">
        <v>544</v>
      </c>
      <c r="C48" s="11"/>
      <c r="D48" s="11"/>
      <c r="E48" s="36">
        <v>4</v>
      </c>
      <c r="F48" s="37">
        <v>1</v>
      </c>
      <c r="G48" s="38">
        <v>2</v>
      </c>
      <c r="H48" s="85">
        <v>16387283</v>
      </c>
      <c r="I48" s="85">
        <v>38250929</v>
      </c>
      <c r="J48" s="96"/>
      <c r="K48" s="96"/>
    </row>
    <row r="49" spans="1:11" ht="15" customHeight="1">
      <c r="A49" s="11" t="s">
        <v>545</v>
      </c>
      <c r="B49" s="9" t="s">
        <v>546</v>
      </c>
      <c r="C49" s="11"/>
      <c r="D49" s="11" t="s">
        <v>547</v>
      </c>
      <c r="E49" s="36">
        <v>4</v>
      </c>
      <c r="F49" s="37">
        <v>1</v>
      </c>
      <c r="G49" s="38">
        <v>3</v>
      </c>
      <c r="H49" s="85">
        <v>3625</v>
      </c>
      <c r="I49" s="85">
        <v>211332</v>
      </c>
      <c r="J49" s="96"/>
      <c r="K49" s="96"/>
    </row>
    <row r="50" spans="1:11" ht="15" customHeight="1">
      <c r="A50" s="11" t="s">
        <v>548</v>
      </c>
      <c r="B50" s="9" t="s">
        <v>549</v>
      </c>
      <c r="C50" s="11"/>
      <c r="D50" s="11" t="s">
        <v>547</v>
      </c>
      <c r="E50" s="36">
        <v>4</v>
      </c>
      <c r="F50" s="37">
        <v>1</v>
      </c>
      <c r="G50" s="38">
        <v>4</v>
      </c>
      <c r="H50" s="85"/>
      <c r="I50" s="85"/>
      <c r="J50" s="96"/>
      <c r="K50" s="96"/>
    </row>
    <row r="51" spans="1:11" ht="15" customHeight="1">
      <c r="A51" s="11" t="s">
        <v>550</v>
      </c>
      <c r="B51" s="9" t="s">
        <v>551</v>
      </c>
      <c r="C51" s="11"/>
      <c r="D51" s="11" t="s">
        <v>547</v>
      </c>
      <c r="E51" s="36">
        <v>4</v>
      </c>
      <c r="F51" s="37">
        <v>1</v>
      </c>
      <c r="G51" s="38">
        <v>5</v>
      </c>
      <c r="H51" s="85">
        <v>15903658</v>
      </c>
      <c r="I51" s="85">
        <v>34685937</v>
      </c>
      <c r="J51" s="96"/>
      <c r="K51" s="96"/>
    </row>
    <row r="52" spans="1:11" ht="15" customHeight="1">
      <c r="A52" s="11" t="s">
        <v>552</v>
      </c>
      <c r="B52" s="9" t="s">
        <v>13</v>
      </c>
      <c r="C52" s="11"/>
      <c r="D52" s="11" t="s">
        <v>547</v>
      </c>
      <c r="E52" s="36">
        <v>4</v>
      </c>
      <c r="F52" s="37">
        <v>1</v>
      </c>
      <c r="G52" s="38">
        <v>6</v>
      </c>
      <c r="H52" s="85">
        <v>480000</v>
      </c>
      <c r="I52" s="85">
        <v>3353660</v>
      </c>
      <c r="J52" s="96"/>
      <c r="K52" s="96"/>
    </row>
    <row r="53" spans="1:11" ht="15" customHeight="1">
      <c r="A53" s="7">
        <v>31</v>
      </c>
      <c r="B53" s="8" t="s">
        <v>553</v>
      </c>
      <c r="C53" s="11"/>
      <c r="D53" s="11"/>
      <c r="E53" s="36">
        <v>4</v>
      </c>
      <c r="F53" s="37">
        <v>1</v>
      </c>
      <c r="G53" s="38">
        <v>7</v>
      </c>
      <c r="H53" s="85"/>
      <c r="I53" s="85"/>
      <c r="J53" s="96"/>
      <c r="K53" s="96"/>
    </row>
    <row r="54" spans="1:11" ht="15" customHeight="1">
      <c r="A54" s="7" t="s">
        <v>554</v>
      </c>
      <c r="B54" s="8" t="s">
        <v>555</v>
      </c>
      <c r="C54" s="11"/>
      <c r="D54" s="11"/>
      <c r="E54" s="36">
        <v>4</v>
      </c>
      <c r="F54" s="37">
        <v>1</v>
      </c>
      <c r="G54" s="38">
        <v>8</v>
      </c>
      <c r="H54" s="85">
        <v>13272292</v>
      </c>
      <c r="I54" s="85">
        <v>35188273</v>
      </c>
      <c r="J54" s="96"/>
      <c r="K54" s="96"/>
    </row>
    <row r="55" spans="1:11" ht="15" customHeight="1">
      <c r="A55" s="11"/>
      <c r="B55" s="9" t="s">
        <v>556</v>
      </c>
      <c r="C55" s="11"/>
      <c r="D55" s="11"/>
      <c r="E55" s="36"/>
      <c r="F55" s="37"/>
      <c r="G55" s="38"/>
      <c r="H55" s="85"/>
      <c r="I55" s="85"/>
      <c r="J55" s="96"/>
      <c r="K55" s="96"/>
    </row>
    <row r="56" spans="1:11" ht="15" customHeight="1">
      <c r="A56" s="7" t="s">
        <v>557</v>
      </c>
      <c r="B56" s="8" t="s">
        <v>558</v>
      </c>
      <c r="C56" s="11"/>
      <c r="D56" s="11"/>
      <c r="E56" s="36">
        <v>4</v>
      </c>
      <c r="F56" s="37">
        <v>1</v>
      </c>
      <c r="G56" s="38">
        <v>9</v>
      </c>
      <c r="H56" s="85">
        <v>100624894</v>
      </c>
      <c r="I56" s="85">
        <v>122262937</v>
      </c>
      <c r="J56" s="96"/>
      <c r="K56" s="96"/>
    </row>
    <row r="57" spans="1:11" ht="15" customHeight="1">
      <c r="A57" s="11" t="s">
        <v>559</v>
      </c>
      <c r="B57" s="9" t="s">
        <v>560</v>
      </c>
      <c r="C57" s="11"/>
      <c r="D57" s="11" t="s">
        <v>499</v>
      </c>
      <c r="E57" s="36">
        <v>4</v>
      </c>
      <c r="F57" s="37">
        <v>2</v>
      </c>
      <c r="G57" s="38">
        <v>0</v>
      </c>
      <c r="H57" s="85"/>
      <c r="I57" s="85">
        <v>2077000</v>
      </c>
      <c r="J57" s="96"/>
      <c r="K57" s="96"/>
    </row>
    <row r="58" spans="1:11" ht="15" customHeight="1">
      <c r="A58" s="11" t="s">
        <v>561</v>
      </c>
      <c r="B58" s="9" t="s">
        <v>562</v>
      </c>
      <c r="C58" s="11"/>
      <c r="D58" s="11" t="s">
        <v>499</v>
      </c>
      <c r="E58" s="36">
        <v>4</v>
      </c>
      <c r="F58" s="37">
        <v>2</v>
      </c>
      <c r="G58" s="38">
        <v>1</v>
      </c>
      <c r="H58" s="85"/>
      <c r="I58" s="85">
        <v>34685937</v>
      </c>
      <c r="J58" s="96"/>
      <c r="K58" s="96"/>
    </row>
    <row r="59" spans="1:11" ht="15" customHeight="1">
      <c r="A59" s="11" t="s">
        <v>563</v>
      </c>
      <c r="B59" s="9" t="s">
        <v>564</v>
      </c>
      <c r="C59" s="11"/>
      <c r="D59" s="11" t="s">
        <v>499</v>
      </c>
      <c r="E59" s="36">
        <v>4</v>
      </c>
      <c r="F59" s="37">
        <v>2</v>
      </c>
      <c r="G59" s="38">
        <v>2</v>
      </c>
      <c r="H59" s="85">
        <v>100500000</v>
      </c>
      <c r="I59" s="85">
        <v>85500000</v>
      </c>
      <c r="J59" s="96"/>
      <c r="K59" s="96"/>
    </row>
    <row r="60" spans="1:11" ht="15" customHeight="1">
      <c r="A60" s="11" t="s">
        <v>565</v>
      </c>
      <c r="B60" s="9" t="s">
        <v>14</v>
      </c>
      <c r="C60" s="11"/>
      <c r="D60" s="11" t="s">
        <v>499</v>
      </c>
      <c r="E60" s="36">
        <v>4</v>
      </c>
      <c r="F60" s="37">
        <v>2</v>
      </c>
      <c r="G60" s="38">
        <v>3</v>
      </c>
      <c r="H60" s="85">
        <v>124894</v>
      </c>
      <c r="I60" s="85"/>
      <c r="J60" s="96"/>
      <c r="K60" s="96"/>
    </row>
    <row r="61" spans="1:11" ht="15" customHeight="1">
      <c r="A61" s="7" t="s">
        <v>566</v>
      </c>
      <c r="B61" s="8" t="s">
        <v>567</v>
      </c>
      <c r="C61" s="11"/>
      <c r="D61" s="11"/>
      <c r="E61" s="36">
        <v>4</v>
      </c>
      <c r="F61" s="37">
        <v>2</v>
      </c>
      <c r="G61" s="38">
        <v>4</v>
      </c>
      <c r="H61" s="85">
        <v>98330476</v>
      </c>
      <c r="I61" s="85">
        <v>134330985</v>
      </c>
      <c r="J61" s="96"/>
      <c r="K61" s="96"/>
    </row>
    <row r="62" spans="1:11" ht="15" customHeight="1">
      <c r="A62" s="11" t="s">
        <v>568</v>
      </c>
      <c r="B62" s="9" t="s">
        <v>569</v>
      </c>
      <c r="C62" s="11"/>
      <c r="D62" s="11" t="s">
        <v>547</v>
      </c>
      <c r="E62" s="36">
        <v>4</v>
      </c>
      <c r="F62" s="37">
        <v>2</v>
      </c>
      <c r="G62" s="38">
        <v>5</v>
      </c>
      <c r="H62" s="85"/>
      <c r="I62" s="85">
        <v>157434</v>
      </c>
      <c r="J62" s="96"/>
      <c r="K62" s="96"/>
    </row>
    <row r="63" spans="1:11" ht="15" customHeight="1">
      <c r="A63" s="11" t="s">
        <v>570</v>
      </c>
      <c r="B63" s="9" t="s">
        <v>571</v>
      </c>
      <c r="C63" s="11"/>
      <c r="D63" s="11" t="s">
        <v>547</v>
      </c>
      <c r="E63" s="36">
        <v>4</v>
      </c>
      <c r="F63" s="37">
        <v>2</v>
      </c>
      <c r="G63" s="38">
        <v>6</v>
      </c>
      <c r="H63" s="85">
        <v>2585930</v>
      </c>
      <c r="I63" s="85">
        <v>10904603</v>
      </c>
      <c r="J63" s="96"/>
      <c r="K63" s="96"/>
    </row>
    <row r="64" spans="1:11" ht="15" customHeight="1">
      <c r="A64" s="11" t="s">
        <v>572</v>
      </c>
      <c r="B64" s="9" t="s">
        <v>573</v>
      </c>
      <c r="C64" s="11"/>
      <c r="D64" s="11" t="s">
        <v>547</v>
      </c>
      <c r="E64" s="36">
        <v>4</v>
      </c>
      <c r="F64" s="37">
        <v>2</v>
      </c>
      <c r="G64" s="38">
        <v>7</v>
      </c>
      <c r="H64" s="85">
        <v>90578000</v>
      </c>
      <c r="I64" s="85">
        <v>105829839</v>
      </c>
      <c r="J64" s="96"/>
      <c r="K64" s="96"/>
    </row>
    <row r="65" spans="1:11" ht="15" customHeight="1">
      <c r="A65" s="11" t="s">
        <v>574</v>
      </c>
      <c r="B65" s="9" t="s">
        <v>15</v>
      </c>
      <c r="C65" s="11"/>
      <c r="D65" s="11" t="s">
        <v>547</v>
      </c>
      <c r="E65" s="36">
        <v>4</v>
      </c>
      <c r="F65" s="37">
        <v>2</v>
      </c>
      <c r="G65" s="38">
        <v>8</v>
      </c>
      <c r="H65" s="85">
        <v>1062265</v>
      </c>
      <c r="I65" s="85">
        <v>554669</v>
      </c>
      <c r="J65" s="96"/>
      <c r="K65" s="96"/>
    </row>
    <row r="66" spans="1:11" ht="15" customHeight="1">
      <c r="A66" s="11" t="s">
        <v>575</v>
      </c>
      <c r="B66" s="9" t="s">
        <v>576</v>
      </c>
      <c r="C66" s="11"/>
      <c r="D66" s="11" t="s">
        <v>547</v>
      </c>
      <c r="E66" s="36">
        <v>4</v>
      </c>
      <c r="F66" s="37">
        <v>2</v>
      </c>
      <c r="G66" s="38">
        <v>9</v>
      </c>
      <c r="H66" s="85">
        <v>3984953</v>
      </c>
      <c r="I66" s="85">
        <v>3885653</v>
      </c>
      <c r="J66" s="96"/>
      <c r="K66" s="96"/>
    </row>
    <row r="67" spans="1:11" ht="15" customHeight="1">
      <c r="A67" s="11" t="s">
        <v>577</v>
      </c>
      <c r="B67" s="9" t="s">
        <v>578</v>
      </c>
      <c r="C67" s="11"/>
      <c r="D67" s="11" t="s">
        <v>547</v>
      </c>
      <c r="E67" s="36">
        <v>4</v>
      </c>
      <c r="F67" s="37">
        <v>3</v>
      </c>
      <c r="G67" s="38">
        <v>0</v>
      </c>
      <c r="H67" s="85">
        <v>119328</v>
      </c>
      <c r="I67" s="85">
        <v>12998787</v>
      </c>
      <c r="J67" s="96"/>
      <c r="K67" s="96"/>
    </row>
    <row r="68" spans="1:11" ht="15" customHeight="1">
      <c r="A68" s="7" t="s">
        <v>579</v>
      </c>
      <c r="B68" s="8" t="s">
        <v>580</v>
      </c>
      <c r="C68" s="11"/>
      <c r="D68" s="11"/>
      <c r="E68" s="36">
        <v>4</v>
      </c>
      <c r="F68" s="37">
        <v>3</v>
      </c>
      <c r="G68" s="38">
        <v>1</v>
      </c>
      <c r="H68" s="85">
        <v>2294418</v>
      </c>
      <c r="I68" s="85"/>
      <c r="J68" s="96"/>
      <c r="K68" s="96"/>
    </row>
    <row r="69" spans="1:11" ht="15" customHeight="1">
      <c r="A69" s="7" t="s">
        <v>581</v>
      </c>
      <c r="B69" s="8" t="s">
        <v>582</v>
      </c>
      <c r="C69" s="11"/>
      <c r="D69" s="11"/>
      <c r="E69" s="36">
        <v>4</v>
      </c>
      <c r="F69" s="37">
        <v>3</v>
      </c>
      <c r="G69" s="38">
        <v>2</v>
      </c>
      <c r="H69" s="85"/>
      <c r="I69" s="85">
        <v>12068048</v>
      </c>
      <c r="J69" s="96"/>
      <c r="K69" s="96"/>
    </row>
    <row r="70" spans="1:11" ht="15" customHeight="1">
      <c r="A70" s="7" t="s">
        <v>583</v>
      </c>
      <c r="B70" s="9" t="s">
        <v>584</v>
      </c>
      <c r="C70" s="11"/>
      <c r="D70" s="11"/>
      <c r="E70" s="36">
        <v>4</v>
      </c>
      <c r="F70" s="37">
        <v>3</v>
      </c>
      <c r="G70" s="38">
        <v>3</v>
      </c>
      <c r="H70" s="85">
        <v>7616815</v>
      </c>
      <c r="I70" s="85">
        <v>48119941</v>
      </c>
      <c r="J70" s="96"/>
      <c r="K70" s="96"/>
    </row>
    <row r="71" spans="1:11" ht="15" customHeight="1">
      <c r="A71" s="7" t="s">
        <v>585</v>
      </c>
      <c r="B71" s="9" t="s">
        <v>586</v>
      </c>
      <c r="C71" s="11"/>
      <c r="D71" s="11"/>
      <c r="E71" s="36">
        <v>4</v>
      </c>
      <c r="F71" s="37">
        <v>3</v>
      </c>
      <c r="G71" s="38">
        <v>4</v>
      </c>
      <c r="H71" s="85">
        <v>13272292</v>
      </c>
      <c r="I71" s="85">
        <v>47256321</v>
      </c>
      <c r="J71" s="96"/>
      <c r="K71" s="96"/>
    </row>
    <row r="72" spans="1:11" ht="15" customHeight="1">
      <c r="A72" s="7" t="s">
        <v>587</v>
      </c>
      <c r="B72" s="9" t="s">
        <v>588</v>
      </c>
      <c r="C72" s="11"/>
      <c r="D72" s="11"/>
      <c r="E72" s="36">
        <v>4</v>
      </c>
      <c r="F72" s="37">
        <v>3</v>
      </c>
      <c r="G72" s="38">
        <v>5</v>
      </c>
      <c r="H72" s="85"/>
      <c r="I72" s="85">
        <v>863620</v>
      </c>
      <c r="J72" s="96"/>
      <c r="K72" s="96"/>
    </row>
    <row r="73" spans="1:11" ht="15" customHeight="1">
      <c r="A73" s="7" t="s">
        <v>589</v>
      </c>
      <c r="B73" s="9" t="s">
        <v>590</v>
      </c>
      <c r="C73" s="11"/>
      <c r="D73" s="11"/>
      <c r="E73" s="36">
        <v>4</v>
      </c>
      <c r="F73" s="37">
        <v>3</v>
      </c>
      <c r="G73" s="38">
        <v>6</v>
      </c>
      <c r="H73" s="85">
        <v>5655477</v>
      </c>
      <c r="I73" s="85"/>
      <c r="J73" s="96"/>
      <c r="K73" s="96"/>
    </row>
    <row r="74" spans="1:11" ht="15" customHeight="1">
      <c r="A74" s="7" t="s">
        <v>591</v>
      </c>
      <c r="B74" s="9" t="s">
        <v>592</v>
      </c>
      <c r="C74" s="11"/>
      <c r="D74" s="11"/>
      <c r="E74" s="36">
        <v>4</v>
      </c>
      <c r="F74" s="37">
        <v>3</v>
      </c>
      <c r="G74" s="38">
        <v>7</v>
      </c>
      <c r="H74" s="85">
        <v>9541109</v>
      </c>
      <c r="I74" s="85">
        <v>8677489</v>
      </c>
      <c r="J74" s="96"/>
      <c r="K74" s="96"/>
    </row>
    <row r="75" spans="1:11" ht="15" customHeight="1">
      <c r="A75" s="7" t="s">
        <v>593</v>
      </c>
      <c r="B75" s="9" t="s">
        <v>594</v>
      </c>
      <c r="C75" s="11"/>
      <c r="D75" s="11" t="s">
        <v>499</v>
      </c>
      <c r="E75" s="36">
        <v>4</v>
      </c>
      <c r="F75" s="37">
        <v>3</v>
      </c>
      <c r="G75" s="38">
        <v>8</v>
      </c>
      <c r="H75" s="85"/>
      <c r="I75" s="85"/>
      <c r="J75" s="96"/>
      <c r="K75" s="96"/>
    </row>
    <row r="76" spans="1:11" ht="15" customHeight="1">
      <c r="A76" s="7" t="s">
        <v>595</v>
      </c>
      <c r="B76" s="9" t="s">
        <v>596</v>
      </c>
      <c r="C76" s="11"/>
      <c r="D76" s="11" t="s">
        <v>547</v>
      </c>
      <c r="E76" s="36">
        <v>4</v>
      </c>
      <c r="F76" s="37">
        <v>3</v>
      </c>
      <c r="G76" s="38">
        <v>9</v>
      </c>
      <c r="H76" s="85"/>
      <c r="I76" s="85"/>
      <c r="J76" s="96"/>
      <c r="K76" s="96"/>
    </row>
    <row r="77" spans="1:11" ht="15" customHeight="1">
      <c r="A77" s="7" t="s">
        <v>597</v>
      </c>
      <c r="B77" s="9" t="s">
        <v>598</v>
      </c>
      <c r="C77" s="11"/>
      <c r="D77" s="11"/>
      <c r="E77" s="36">
        <v>4</v>
      </c>
      <c r="F77" s="37">
        <v>4</v>
      </c>
      <c r="G77" s="38">
        <v>0</v>
      </c>
      <c r="H77" s="85">
        <v>3885632</v>
      </c>
      <c r="I77" s="85">
        <v>9541109</v>
      </c>
      <c r="J77" s="96"/>
      <c r="K77" s="96"/>
    </row>
    <row r="79" spans="1:9" ht="13.5">
      <c r="A79" s="71"/>
      <c r="B79" s="1" t="s">
        <v>57</v>
      </c>
      <c r="C79" s="26"/>
      <c r="D79" s="26"/>
      <c r="E79" s="26"/>
      <c r="F79" s="26"/>
      <c r="I79" s="41" t="s">
        <v>606</v>
      </c>
    </row>
    <row r="80" spans="1:9" ht="13.5">
      <c r="A80" s="71"/>
      <c r="B80" s="74">
        <v>43889</v>
      </c>
      <c r="C80" s="154"/>
      <c r="D80" s="154"/>
      <c r="E80" s="154"/>
      <c r="F80" s="154"/>
      <c r="H80" s="72" t="s">
        <v>250</v>
      </c>
      <c r="I80" s="68" t="s">
        <v>602</v>
      </c>
    </row>
    <row r="81" spans="3:6" ht="12.75">
      <c r="C81" s="154"/>
      <c r="D81" s="154"/>
      <c r="E81" s="154"/>
      <c r="F81" s="154"/>
    </row>
  </sheetData>
  <sheetProtection/>
  <mergeCells count="20">
    <mergeCell ref="E19:G19"/>
    <mergeCell ref="E20:G20"/>
    <mergeCell ref="C80:F80"/>
    <mergeCell ref="C81:F81"/>
    <mergeCell ref="A10:I10"/>
    <mergeCell ref="B12:H12"/>
    <mergeCell ref="A14:A18"/>
    <mergeCell ref="B14:B18"/>
    <mergeCell ref="C14:C18"/>
    <mergeCell ref="D14:D18"/>
    <mergeCell ref="E14:G18"/>
    <mergeCell ref="H14:I16"/>
    <mergeCell ref="H17:H18"/>
    <mergeCell ref="I17:I18"/>
    <mergeCell ref="A9:I9"/>
    <mergeCell ref="B3:I3"/>
    <mergeCell ref="B4:I4"/>
    <mergeCell ref="B5:I5"/>
    <mergeCell ref="B6:I6"/>
    <mergeCell ref="B7:I7"/>
  </mergeCells>
  <printOptions horizontalCentered="1"/>
  <pageMargins left="0.03937007874015748" right="0.03937007874015748" top="0.3543307086614173" bottom="0.3543307086614173" header="0.11811023622047244" footer="0.11811023622047244"/>
  <pageSetup fitToHeight="1" fitToWidth="1" horizontalDpi="600" verticalDpi="600" orientation="portrait" paperSize="9" scale="66" r:id="rId1"/>
  <rowBreaks count="1" manualBreakCount="1">
    <brk id="32" max="255" man="1"/>
  </rowBreaks>
  <colBreaks count="1" manualBreakCount="1">
    <brk id="5" max="65535" man="1"/>
  </colBreaks>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sheetPr>
    <pageSetUpPr fitToPage="1"/>
  </sheetPr>
  <dimension ref="A1:L54"/>
  <sheetViews>
    <sheetView zoomScalePageLayoutView="0" workbookViewId="0" topLeftCell="C34">
      <selection activeCell="I55" sqref="I55"/>
    </sheetView>
  </sheetViews>
  <sheetFormatPr defaultColWidth="61.25390625" defaultRowHeight="12.75"/>
  <cols>
    <col min="1" max="1" width="62.00390625" style="1" customWidth="1"/>
    <col min="2" max="2" width="2.75390625" style="1" customWidth="1"/>
    <col min="3" max="3" width="2.25390625" style="1" customWidth="1"/>
    <col min="4" max="4" width="2.75390625" style="1" customWidth="1"/>
    <col min="5" max="5" width="15.75390625" style="1" customWidth="1"/>
    <col min="6" max="6" width="15.875" style="1" customWidth="1"/>
    <col min="7" max="10" width="15.75390625" style="1" customWidth="1"/>
    <col min="11" max="11" width="15.375" style="1" customWidth="1"/>
    <col min="12" max="12" width="15.75390625" style="1" bestFit="1" customWidth="1"/>
    <col min="13" max="255" width="9.125" style="1" customWidth="1"/>
    <col min="256" max="16384" width="61.25390625" style="1" customWidth="1"/>
  </cols>
  <sheetData>
    <row r="1" spans="8:12" ht="13.5">
      <c r="H1" s="55"/>
      <c r="K1" s="56"/>
      <c r="L1" s="2" t="s">
        <v>445</v>
      </c>
    </row>
    <row r="2" spans="8:12" ht="13.5">
      <c r="H2" s="55"/>
      <c r="K2" s="294" t="s">
        <v>446</v>
      </c>
      <c r="L2" s="295"/>
    </row>
    <row r="3" spans="1:12" ht="12.75">
      <c r="A3" s="24" t="s">
        <v>61</v>
      </c>
      <c r="B3" s="190" t="s">
        <v>62</v>
      </c>
      <c r="C3" s="191"/>
      <c r="D3" s="191"/>
      <c r="E3" s="191"/>
      <c r="F3" s="191"/>
      <c r="G3" s="191"/>
      <c r="H3" s="191"/>
      <c r="I3" s="192"/>
      <c r="J3" s="191"/>
      <c r="K3" s="191"/>
      <c r="L3" s="192"/>
    </row>
    <row r="4" spans="1:12" ht="12.75" customHeight="1">
      <c r="A4" s="24" t="s">
        <v>63</v>
      </c>
      <c r="B4" s="190" t="s">
        <v>25</v>
      </c>
      <c r="C4" s="191"/>
      <c r="D4" s="191"/>
      <c r="E4" s="191"/>
      <c r="F4" s="191"/>
      <c r="G4" s="191"/>
      <c r="H4" s="191"/>
      <c r="I4" s="192"/>
      <c r="J4" s="191"/>
      <c r="K4" s="191"/>
      <c r="L4" s="192"/>
    </row>
    <row r="5" spans="1:12" ht="12.75">
      <c r="A5" s="24" t="s">
        <v>6</v>
      </c>
      <c r="B5" s="193" t="s">
        <v>486</v>
      </c>
      <c r="C5" s="194"/>
      <c r="D5" s="194"/>
      <c r="E5" s="194"/>
      <c r="F5" s="194"/>
      <c r="G5" s="194"/>
      <c r="H5" s="194"/>
      <c r="I5" s="195"/>
      <c r="J5" s="191"/>
      <c r="K5" s="191"/>
      <c r="L5" s="192"/>
    </row>
    <row r="6" spans="1:12" ht="12.75">
      <c r="A6" s="24" t="s">
        <v>64</v>
      </c>
      <c r="B6" s="193">
        <v>420059834009</v>
      </c>
      <c r="C6" s="194"/>
      <c r="D6" s="194"/>
      <c r="E6" s="194"/>
      <c r="F6" s="194"/>
      <c r="G6" s="194"/>
      <c r="H6" s="194"/>
      <c r="I6" s="195"/>
      <c r="J6" s="191"/>
      <c r="K6" s="191"/>
      <c r="L6" s="192"/>
    </row>
    <row r="7" spans="1:12" ht="12.75">
      <c r="A7" s="24" t="s">
        <v>65</v>
      </c>
      <c r="B7" s="193">
        <v>420059834009</v>
      </c>
      <c r="C7" s="194"/>
      <c r="D7" s="194"/>
      <c r="E7" s="194"/>
      <c r="F7" s="194"/>
      <c r="G7" s="194"/>
      <c r="H7" s="194"/>
      <c r="I7" s="195"/>
      <c r="J7" s="191"/>
      <c r="K7" s="191"/>
      <c r="L7" s="192"/>
    </row>
    <row r="8" spans="9:12" ht="12.75">
      <c r="I8" s="5"/>
      <c r="J8" s="5"/>
      <c r="K8" s="5"/>
      <c r="L8" s="5"/>
    </row>
    <row r="9" spans="1:12" ht="13.5" thickBot="1">
      <c r="A9" s="302" t="s">
        <v>447</v>
      </c>
      <c r="B9" s="302"/>
      <c r="C9" s="302"/>
      <c r="D9" s="302"/>
      <c r="E9" s="302"/>
      <c r="F9" s="302"/>
      <c r="G9" s="302"/>
      <c r="H9" s="302"/>
      <c r="I9" s="302"/>
      <c r="J9" s="302"/>
      <c r="K9" s="302"/>
      <c r="L9" s="302"/>
    </row>
    <row r="10" spans="1:12" ht="13.5" thickTop="1">
      <c r="A10" s="303" t="s">
        <v>631</v>
      </c>
      <c r="B10" s="303"/>
      <c r="C10" s="303"/>
      <c r="D10" s="303"/>
      <c r="E10" s="303"/>
      <c r="F10" s="303"/>
      <c r="G10" s="303"/>
      <c r="H10" s="303"/>
      <c r="I10" s="303"/>
      <c r="J10" s="303"/>
      <c r="K10" s="303"/>
      <c r="L10" s="303"/>
    </row>
    <row r="13" ht="12.75">
      <c r="L13" s="1" t="s">
        <v>448</v>
      </c>
    </row>
    <row r="14" ht="0.75" customHeight="1"/>
    <row r="15" ht="12.75" hidden="1"/>
    <row r="16" spans="1:12" ht="26.25" customHeight="1">
      <c r="A16" s="278" t="s">
        <v>449</v>
      </c>
      <c r="B16" s="291" t="s">
        <v>450</v>
      </c>
      <c r="C16" s="291"/>
      <c r="D16" s="291"/>
      <c r="E16" s="292" t="s">
        <v>451</v>
      </c>
      <c r="F16" s="292"/>
      <c r="G16" s="292"/>
      <c r="H16" s="292"/>
      <c r="I16" s="292"/>
      <c r="J16" s="292"/>
      <c r="K16" s="291" t="s">
        <v>452</v>
      </c>
      <c r="L16" s="291" t="s">
        <v>453</v>
      </c>
    </row>
    <row r="17" spans="1:12" ht="15" customHeight="1">
      <c r="A17" s="278"/>
      <c r="B17" s="291"/>
      <c r="C17" s="291"/>
      <c r="D17" s="291"/>
      <c r="E17" s="292"/>
      <c r="F17" s="292"/>
      <c r="G17" s="292"/>
      <c r="H17" s="292"/>
      <c r="I17" s="292"/>
      <c r="J17" s="292"/>
      <c r="K17" s="291"/>
      <c r="L17" s="291"/>
    </row>
    <row r="18" spans="1:12" ht="16.5" customHeight="1" hidden="1">
      <c r="A18" s="278"/>
      <c r="B18" s="291"/>
      <c r="C18" s="291"/>
      <c r="D18" s="291"/>
      <c r="E18" s="293"/>
      <c r="F18" s="293"/>
      <c r="G18" s="293"/>
      <c r="H18" s="293"/>
      <c r="I18" s="293"/>
      <c r="J18" s="293"/>
      <c r="K18" s="291"/>
      <c r="L18" s="291"/>
    </row>
    <row r="19" spans="1:12" ht="203.25" customHeight="1">
      <c r="A19" s="278"/>
      <c r="B19" s="291"/>
      <c r="C19" s="291"/>
      <c r="D19" s="291"/>
      <c r="E19" s="291" t="s">
        <v>454</v>
      </c>
      <c r="F19" s="57" t="s">
        <v>455</v>
      </c>
      <c r="G19" s="291" t="s">
        <v>456</v>
      </c>
      <c r="H19" s="304" t="s">
        <v>457</v>
      </c>
      <c r="I19" s="291" t="s">
        <v>458</v>
      </c>
      <c r="J19" s="57" t="s">
        <v>459</v>
      </c>
      <c r="K19" s="291"/>
      <c r="L19" s="291"/>
    </row>
    <row r="20" spans="1:12" ht="81" customHeight="1" hidden="1">
      <c r="A20" s="9"/>
      <c r="B20" s="291"/>
      <c r="C20" s="291"/>
      <c r="D20" s="291"/>
      <c r="E20" s="291"/>
      <c r="F20" s="58" t="s">
        <v>460</v>
      </c>
      <c r="G20" s="291"/>
      <c r="H20" s="304"/>
      <c r="I20" s="291"/>
      <c r="J20" s="58"/>
      <c r="K20" s="291"/>
      <c r="L20" s="59"/>
    </row>
    <row r="21" spans="1:12" ht="41.25" customHeight="1" hidden="1">
      <c r="A21" s="9"/>
      <c r="B21" s="291"/>
      <c r="C21" s="291"/>
      <c r="D21" s="291"/>
      <c r="E21" s="291"/>
      <c r="F21" s="59"/>
      <c r="G21" s="291"/>
      <c r="H21" s="304"/>
      <c r="I21" s="291"/>
      <c r="J21" s="58" t="s">
        <v>461</v>
      </c>
      <c r="K21" s="291"/>
      <c r="L21" s="59"/>
    </row>
    <row r="22" spans="1:12" ht="12.75">
      <c r="A22" s="11">
        <v>1</v>
      </c>
      <c r="B22" s="186">
        <v>2</v>
      </c>
      <c r="C22" s="186"/>
      <c r="D22" s="186"/>
      <c r="E22" s="11">
        <v>3</v>
      </c>
      <c r="F22" s="11">
        <v>4</v>
      </c>
      <c r="G22" s="11">
        <v>5</v>
      </c>
      <c r="H22" s="11">
        <v>6</v>
      </c>
      <c r="I22" s="11">
        <v>7</v>
      </c>
      <c r="J22" s="11">
        <v>8</v>
      </c>
      <c r="K22" s="11">
        <v>9</v>
      </c>
      <c r="L22" s="11">
        <v>10</v>
      </c>
    </row>
    <row r="23" spans="1:12" ht="15" customHeight="1">
      <c r="A23" s="8" t="s">
        <v>617</v>
      </c>
      <c r="B23" s="36">
        <v>9</v>
      </c>
      <c r="C23" s="37">
        <v>0</v>
      </c>
      <c r="D23" s="38">
        <v>1</v>
      </c>
      <c r="E23" s="82">
        <v>88113250</v>
      </c>
      <c r="F23" s="82">
        <v>0</v>
      </c>
      <c r="G23" s="82">
        <v>0</v>
      </c>
      <c r="H23" s="82">
        <v>54362617</v>
      </c>
      <c r="I23" s="82">
        <v>27713933</v>
      </c>
      <c r="J23" s="82">
        <v>170189800</v>
      </c>
      <c r="K23" s="82">
        <v>0</v>
      </c>
      <c r="L23" s="82">
        <v>170189800</v>
      </c>
    </row>
    <row r="24" spans="1:12" ht="15" customHeight="1">
      <c r="A24" s="9" t="s">
        <v>462</v>
      </c>
      <c r="B24" s="36">
        <v>9</v>
      </c>
      <c r="C24" s="37">
        <v>0</v>
      </c>
      <c r="D24" s="38">
        <v>2</v>
      </c>
      <c r="E24" s="82">
        <v>0</v>
      </c>
      <c r="F24" s="82">
        <v>0</v>
      </c>
      <c r="G24" s="82">
        <v>0</v>
      </c>
      <c r="H24" s="82">
        <v>0</v>
      </c>
      <c r="I24" s="82">
        <v>0</v>
      </c>
      <c r="J24" s="82">
        <v>0</v>
      </c>
      <c r="K24" s="82">
        <v>0</v>
      </c>
      <c r="L24" s="82">
        <v>0</v>
      </c>
    </row>
    <row r="25" spans="1:12" ht="15" customHeight="1">
      <c r="A25" s="9" t="s">
        <v>463</v>
      </c>
      <c r="B25" s="36">
        <v>9</v>
      </c>
      <c r="C25" s="37">
        <v>0</v>
      </c>
      <c r="D25" s="38">
        <v>3</v>
      </c>
      <c r="E25" s="82">
        <v>0</v>
      </c>
      <c r="F25" s="82">
        <v>0</v>
      </c>
      <c r="G25" s="82">
        <v>0</v>
      </c>
      <c r="H25" s="82">
        <v>0</v>
      </c>
      <c r="I25" s="82">
        <v>0</v>
      </c>
      <c r="J25" s="82">
        <v>0</v>
      </c>
      <c r="K25" s="82">
        <v>0</v>
      </c>
      <c r="L25" s="82">
        <v>0</v>
      </c>
    </row>
    <row r="26" spans="1:12" ht="17.25" customHeight="1">
      <c r="A26" s="287" t="s">
        <v>618</v>
      </c>
      <c r="B26" s="289">
        <v>9</v>
      </c>
      <c r="C26" s="176">
        <v>0</v>
      </c>
      <c r="D26" s="178">
        <v>4</v>
      </c>
      <c r="E26" s="82">
        <v>88113250</v>
      </c>
      <c r="F26" s="82">
        <v>0</v>
      </c>
      <c r="G26" s="82">
        <v>0</v>
      </c>
      <c r="H26" s="82">
        <v>54362617</v>
      </c>
      <c r="I26" s="82">
        <v>27713933</v>
      </c>
      <c r="J26" s="82">
        <v>170189800</v>
      </c>
      <c r="K26" s="82">
        <v>0</v>
      </c>
      <c r="L26" s="82">
        <v>170189800</v>
      </c>
    </row>
    <row r="27" spans="1:12" ht="12.75" customHeight="1">
      <c r="A27" s="288"/>
      <c r="B27" s="290"/>
      <c r="C27" s="177"/>
      <c r="D27" s="179"/>
      <c r="E27" s="93" t="s">
        <v>611</v>
      </c>
      <c r="F27" s="93"/>
      <c r="G27" s="93"/>
      <c r="H27" s="93" t="s">
        <v>611</v>
      </c>
      <c r="I27" s="93" t="s">
        <v>611</v>
      </c>
      <c r="J27" s="93" t="s">
        <v>612</v>
      </c>
      <c r="K27" s="93"/>
      <c r="L27" s="93" t="s">
        <v>612</v>
      </c>
    </row>
    <row r="28" spans="1:12" ht="15" customHeight="1">
      <c r="A28" s="9" t="s">
        <v>464</v>
      </c>
      <c r="B28" s="36">
        <v>9</v>
      </c>
      <c r="C28" s="37">
        <v>0</v>
      </c>
      <c r="D28" s="38">
        <v>5</v>
      </c>
      <c r="E28" s="82">
        <v>0</v>
      </c>
      <c r="F28" s="82">
        <v>0</v>
      </c>
      <c r="G28" s="82">
        <v>0</v>
      </c>
      <c r="H28" s="82">
        <v>0</v>
      </c>
      <c r="I28" s="82">
        <v>0</v>
      </c>
      <c r="J28" s="82">
        <v>0</v>
      </c>
      <c r="K28" s="82">
        <v>0</v>
      </c>
      <c r="L28" s="82">
        <v>0</v>
      </c>
    </row>
    <row r="29" spans="1:12" ht="15" customHeight="1">
      <c r="A29" s="9" t="s">
        <v>465</v>
      </c>
      <c r="B29" s="36">
        <v>9</v>
      </c>
      <c r="C29" s="37">
        <v>0</v>
      </c>
      <c r="D29" s="38">
        <v>6</v>
      </c>
      <c r="E29" s="82">
        <v>0</v>
      </c>
      <c r="F29" s="82">
        <v>0</v>
      </c>
      <c r="G29" s="82">
        <v>0</v>
      </c>
      <c r="H29" s="82">
        <v>0</v>
      </c>
      <c r="I29" s="82">
        <v>0</v>
      </c>
      <c r="J29" s="82">
        <v>0</v>
      </c>
      <c r="K29" s="82">
        <v>0</v>
      </c>
      <c r="L29" s="82">
        <v>0</v>
      </c>
    </row>
    <row r="30" spans="1:12" ht="25.5">
      <c r="A30" s="9" t="s">
        <v>466</v>
      </c>
      <c r="B30" s="36">
        <v>9</v>
      </c>
      <c r="C30" s="37">
        <v>0</v>
      </c>
      <c r="D30" s="38">
        <v>7</v>
      </c>
      <c r="E30" s="82">
        <v>0</v>
      </c>
      <c r="F30" s="82">
        <v>0</v>
      </c>
      <c r="G30" s="82">
        <v>0</v>
      </c>
      <c r="H30" s="82">
        <v>0</v>
      </c>
      <c r="I30" s="82">
        <v>0</v>
      </c>
      <c r="J30" s="82">
        <v>0</v>
      </c>
      <c r="K30" s="82">
        <v>0</v>
      </c>
      <c r="L30" s="82">
        <v>0</v>
      </c>
    </row>
    <row r="31" spans="1:12" ht="15" customHeight="1">
      <c r="A31" s="9" t="s">
        <v>467</v>
      </c>
      <c r="B31" s="36">
        <v>9</v>
      </c>
      <c r="C31" s="37">
        <v>0</v>
      </c>
      <c r="D31" s="38">
        <v>8</v>
      </c>
      <c r="E31" s="82">
        <v>0</v>
      </c>
      <c r="F31" s="82">
        <v>0</v>
      </c>
      <c r="G31" s="82">
        <v>0</v>
      </c>
      <c r="H31" s="82">
        <v>0</v>
      </c>
      <c r="I31" s="83">
        <v>12965375</v>
      </c>
      <c r="J31" s="83">
        <v>12965375</v>
      </c>
      <c r="K31" s="82"/>
      <c r="L31" s="83">
        <v>12965375</v>
      </c>
    </row>
    <row r="32" spans="1:12" ht="15" customHeight="1">
      <c r="A32" s="9" t="s">
        <v>468</v>
      </c>
      <c r="B32" s="36">
        <v>9</v>
      </c>
      <c r="C32" s="37">
        <v>0</v>
      </c>
      <c r="D32" s="38">
        <v>9</v>
      </c>
      <c r="E32" s="82">
        <v>0</v>
      </c>
      <c r="F32" s="82">
        <v>0</v>
      </c>
      <c r="G32" s="82">
        <v>0</v>
      </c>
      <c r="H32" s="82">
        <v>0</v>
      </c>
      <c r="I32" s="82">
        <v>0</v>
      </c>
      <c r="J32" s="82">
        <v>0</v>
      </c>
      <c r="K32" s="82">
        <v>0</v>
      </c>
      <c r="L32" s="82">
        <v>0</v>
      </c>
    </row>
    <row r="33" spans="1:12" ht="15" customHeight="1">
      <c r="A33" s="9" t="s">
        <v>469</v>
      </c>
      <c r="B33" s="36">
        <v>9</v>
      </c>
      <c r="C33" s="37">
        <v>1</v>
      </c>
      <c r="D33" s="38">
        <v>0</v>
      </c>
      <c r="E33" s="82">
        <v>0</v>
      </c>
      <c r="F33" s="82">
        <v>0</v>
      </c>
      <c r="G33" s="82">
        <v>0</v>
      </c>
      <c r="H33" s="82">
        <v>0</v>
      </c>
      <c r="I33" s="83">
        <v>4591593</v>
      </c>
      <c r="J33" s="83">
        <v>4591593</v>
      </c>
      <c r="K33" s="82">
        <v>0</v>
      </c>
      <c r="L33" s="83">
        <v>4591593</v>
      </c>
    </row>
    <row r="34" spans="1:12" ht="25.5">
      <c r="A34" s="73" t="s">
        <v>470</v>
      </c>
      <c r="B34" s="65">
        <v>9</v>
      </c>
      <c r="C34" s="66">
        <v>1</v>
      </c>
      <c r="D34" s="67">
        <v>1</v>
      </c>
      <c r="E34" s="83">
        <v>1913327</v>
      </c>
      <c r="F34" s="82">
        <v>0</v>
      </c>
      <c r="G34" s="82">
        <v>0</v>
      </c>
      <c r="H34" s="83">
        <v>3582</v>
      </c>
      <c r="I34" s="83">
        <v>-2134498</v>
      </c>
      <c r="J34" s="83">
        <v>-217589</v>
      </c>
      <c r="K34" s="82">
        <v>0</v>
      </c>
      <c r="L34" s="83">
        <v>-217589</v>
      </c>
    </row>
    <row r="35" spans="1:12" ht="15" customHeight="1">
      <c r="A35" s="8" t="s">
        <v>619</v>
      </c>
      <c r="B35" s="65">
        <v>9</v>
      </c>
      <c r="C35" s="66">
        <v>1</v>
      </c>
      <c r="D35" s="67">
        <v>2</v>
      </c>
      <c r="E35" s="82">
        <f>+E26+E34</f>
        <v>90026577</v>
      </c>
      <c r="F35" s="82">
        <v>0</v>
      </c>
      <c r="G35" s="82">
        <v>0</v>
      </c>
      <c r="H35" s="82">
        <f>+H34+H26</f>
        <v>54366199</v>
      </c>
      <c r="I35" s="82">
        <f>+I26+I31-I33+I34+I32</f>
        <v>33953217</v>
      </c>
      <c r="J35" s="82">
        <f>+J26+J31-J33+J34+J32</f>
        <v>178345993</v>
      </c>
      <c r="K35" s="82">
        <v>0</v>
      </c>
      <c r="L35" s="82">
        <f>+L26+L31-L33+L34+L32</f>
        <v>178345993</v>
      </c>
    </row>
    <row r="36" spans="1:12" ht="15.75" customHeight="1">
      <c r="A36" s="9" t="s">
        <v>471</v>
      </c>
      <c r="B36" s="36">
        <v>9</v>
      </c>
      <c r="C36" s="37">
        <v>1</v>
      </c>
      <c r="D36" s="38">
        <v>3</v>
      </c>
      <c r="E36" s="82">
        <v>0</v>
      </c>
      <c r="F36" s="82">
        <v>0</v>
      </c>
      <c r="G36" s="82">
        <v>0</v>
      </c>
      <c r="H36" s="82">
        <v>0</v>
      </c>
      <c r="I36" s="82">
        <v>0</v>
      </c>
      <c r="J36" s="82">
        <v>0</v>
      </c>
      <c r="K36" s="82">
        <v>0</v>
      </c>
      <c r="L36" s="82">
        <v>0</v>
      </c>
    </row>
    <row r="37" spans="1:12" ht="15" customHeight="1">
      <c r="A37" s="9" t="s">
        <v>472</v>
      </c>
      <c r="B37" s="36">
        <v>9</v>
      </c>
      <c r="C37" s="37">
        <v>1</v>
      </c>
      <c r="D37" s="38">
        <v>4</v>
      </c>
      <c r="E37" s="82">
        <v>0</v>
      </c>
      <c r="F37" s="82">
        <v>0</v>
      </c>
      <c r="G37" s="82">
        <v>0</v>
      </c>
      <c r="H37" s="82">
        <v>0</v>
      </c>
      <c r="I37" s="82">
        <v>0</v>
      </c>
      <c r="J37" s="82">
        <v>0</v>
      </c>
      <c r="K37" s="82">
        <v>0</v>
      </c>
      <c r="L37" s="82">
        <v>0</v>
      </c>
    </row>
    <row r="38" spans="1:12" ht="13.5" customHeight="1">
      <c r="A38" s="285" t="s">
        <v>620</v>
      </c>
      <c r="B38" s="296">
        <v>9</v>
      </c>
      <c r="C38" s="298">
        <v>1</v>
      </c>
      <c r="D38" s="300">
        <v>5</v>
      </c>
      <c r="E38" s="82">
        <v>90026577</v>
      </c>
      <c r="F38" s="82">
        <v>0</v>
      </c>
      <c r="G38" s="82">
        <v>0</v>
      </c>
      <c r="H38" s="82">
        <v>54366199</v>
      </c>
      <c r="I38" s="82">
        <v>33953217</v>
      </c>
      <c r="J38" s="82">
        <v>178345993</v>
      </c>
      <c r="K38" s="82">
        <v>0</v>
      </c>
      <c r="L38" s="82">
        <v>178345993</v>
      </c>
    </row>
    <row r="39" spans="1:12" ht="13.5" customHeight="1">
      <c r="A39" s="286"/>
      <c r="B39" s="297"/>
      <c r="C39" s="299"/>
      <c r="D39" s="301"/>
      <c r="E39" s="93" t="s">
        <v>611</v>
      </c>
      <c r="F39" s="93"/>
      <c r="G39" s="93"/>
      <c r="H39" s="93" t="s">
        <v>611</v>
      </c>
      <c r="I39" s="94" t="s">
        <v>611</v>
      </c>
      <c r="J39" s="93" t="s">
        <v>612</v>
      </c>
      <c r="K39" s="93"/>
      <c r="L39" s="93" t="s">
        <v>612</v>
      </c>
    </row>
    <row r="40" spans="1:12" ht="15" customHeight="1">
      <c r="A40" s="9" t="s">
        <v>473</v>
      </c>
      <c r="B40" s="36">
        <v>9</v>
      </c>
      <c r="C40" s="37">
        <v>1</v>
      </c>
      <c r="D40" s="38">
        <v>6</v>
      </c>
      <c r="E40" s="82">
        <v>0</v>
      </c>
      <c r="F40" s="82">
        <v>0</v>
      </c>
      <c r="G40" s="82">
        <v>0</v>
      </c>
      <c r="H40" s="82">
        <v>0</v>
      </c>
      <c r="I40" s="82">
        <v>0</v>
      </c>
      <c r="J40" s="82">
        <v>0</v>
      </c>
      <c r="K40" s="82">
        <v>0</v>
      </c>
      <c r="L40" s="82">
        <v>0</v>
      </c>
    </row>
    <row r="41" spans="1:12" ht="15" customHeight="1">
      <c r="A41" s="9" t="s">
        <v>474</v>
      </c>
      <c r="B41" s="36">
        <v>9</v>
      </c>
      <c r="C41" s="37">
        <v>1</v>
      </c>
      <c r="D41" s="38">
        <v>7</v>
      </c>
      <c r="E41" s="82">
        <v>0</v>
      </c>
      <c r="F41" s="82">
        <v>0</v>
      </c>
      <c r="G41" s="82">
        <v>0</v>
      </c>
      <c r="H41" s="82">
        <v>0</v>
      </c>
      <c r="I41" s="82">
        <v>0</v>
      </c>
      <c r="J41" s="82">
        <v>0</v>
      </c>
      <c r="K41" s="82">
        <v>0</v>
      </c>
      <c r="L41" s="82">
        <v>0</v>
      </c>
    </row>
    <row r="42" spans="1:12" ht="27" customHeight="1">
      <c r="A42" s="9" t="s">
        <v>475</v>
      </c>
      <c r="B42" s="36">
        <v>9</v>
      </c>
      <c r="C42" s="37">
        <v>1</v>
      </c>
      <c r="D42" s="38">
        <v>8</v>
      </c>
      <c r="E42" s="82">
        <v>0</v>
      </c>
      <c r="F42" s="82">
        <v>0</v>
      </c>
      <c r="G42" s="82">
        <v>0</v>
      </c>
      <c r="H42" s="82">
        <v>0</v>
      </c>
      <c r="I42" s="82">
        <v>0</v>
      </c>
      <c r="J42" s="82">
        <v>0</v>
      </c>
      <c r="K42" s="82">
        <v>0</v>
      </c>
      <c r="L42" s="82">
        <v>0</v>
      </c>
    </row>
    <row r="43" spans="1:12" ht="15" customHeight="1">
      <c r="A43" s="9" t="s">
        <v>476</v>
      </c>
      <c r="B43" s="36">
        <v>9</v>
      </c>
      <c r="C43" s="37">
        <v>1</v>
      </c>
      <c r="D43" s="38">
        <v>9</v>
      </c>
      <c r="E43" s="82"/>
      <c r="F43" s="82"/>
      <c r="G43" s="82"/>
      <c r="H43" s="82"/>
      <c r="I43" s="83">
        <v>13217202</v>
      </c>
      <c r="J43" s="83">
        <v>13217202</v>
      </c>
      <c r="K43" s="82"/>
      <c r="L43" s="83">
        <v>13217202</v>
      </c>
    </row>
    <row r="44" spans="1:12" ht="15" customHeight="1">
      <c r="A44" s="9" t="s">
        <v>477</v>
      </c>
      <c r="B44" s="36">
        <v>9</v>
      </c>
      <c r="C44" s="37">
        <v>2</v>
      </c>
      <c r="D44" s="38">
        <v>0</v>
      </c>
      <c r="E44" s="82"/>
      <c r="F44" s="82"/>
      <c r="G44" s="82"/>
      <c r="H44" s="82"/>
      <c r="I44" s="9"/>
      <c r="J44" s="9"/>
      <c r="K44" s="9"/>
      <c r="L44" s="9"/>
    </row>
    <row r="45" spans="1:12" ht="15" customHeight="1">
      <c r="A45" s="9" t="s">
        <v>478</v>
      </c>
      <c r="B45" s="36">
        <v>9</v>
      </c>
      <c r="C45" s="37">
        <v>2</v>
      </c>
      <c r="D45" s="38">
        <v>1</v>
      </c>
      <c r="E45" s="82"/>
      <c r="F45" s="82"/>
      <c r="G45" s="82"/>
      <c r="H45" s="82"/>
      <c r="I45" s="83">
        <v>5332235</v>
      </c>
      <c r="J45" s="83">
        <v>5332235</v>
      </c>
      <c r="K45" s="82"/>
      <c r="L45" s="83">
        <v>5332235</v>
      </c>
    </row>
    <row r="46" spans="1:12" ht="15" customHeight="1">
      <c r="A46" s="9" t="s">
        <v>479</v>
      </c>
      <c r="B46" s="36">
        <v>9</v>
      </c>
      <c r="C46" s="37">
        <v>2</v>
      </c>
      <c r="D46" s="38">
        <v>2</v>
      </c>
      <c r="E46" s="83">
        <v>228436</v>
      </c>
      <c r="F46" s="82"/>
      <c r="G46" s="82"/>
      <c r="H46" s="83">
        <v>15920</v>
      </c>
      <c r="I46" s="83">
        <v>-244356</v>
      </c>
      <c r="J46" s="83"/>
      <c r="K46" s="82"/>
      <c r="L46" s="83"/>
    </row>
    <row r="47" spans="1:12" ht="15" customHeight="1">
      <c r="A47" s="285" t="s">
        <v>624</v>
      </c>
      <c r="B47" s="158">
        <v>9</v>
      </c>
      <c r="C47" s="163">
        <v>2</v>
      </c>
      <c r="D47" s="161">
        <v>3</v>
      </c>
      <c r="E47" s="282">
        <f>+E38+E46</f>
        <v>90255013</v>
      </c>
      <c r="F47" s="282"/>
      <c r="G47" s="282"/>
      <c r="H47" s="282">
        <f>+H38+H46</f>
        <v>54382119</v>
      </c>
      <c r="I47" s="282">
        <f>+I38+I43-I45+I46</f>
        <v>41593828</v>
      </c>
      <c r="J47" s="282">
        <f>+J38+J43-J45</f>
        <v>186230960</v>
      </c>
      <c r="K47" s="282"/>
      <c r="L47" s="282">
        <f>+L38+L43-L45</f>
        <v>186230960</v>
      </c>
    </row>
    <row r="48" spans="1:12" ht="12.75" customHeight="1">
      <c r="A48" s="286" t="s">
        <v>480</v>
      </c>
      <c r="B48" s="158"/>
      <c r="C48" s="163"/>
      <c r="D48" s="161"/>
      <c r="E48" s="283"/>
      <c r="F48" s="283"/>
      <c r="G48" s="283"/>
      <c r="H48" s="283"/>
      <c r="I48" s="283"/>
      <c r="J48" s="283"/>
      <c r="K48" s="283"/>
      <c r="L48" s="283"/>
    </row>
    <row r="49" spans="1:12" ht="12.75" customHeight="1">
      <c r="A49" s="10"/>
      <c r="E49" s="89"/>
      <c r="F49" s="89"/>
      <c r="G49" s="89"/>
      <c r="H49" s="89"/>
      <c r="I49" s="89"/>
      <c r="J49" s="89"/>
      <c r="K49" s="89"/>
      <c r="L49" s="89"/>
    </row>
    <row r="51" ht="12.75">
      <c r="A51" s="1" t="s">
        <v>57</v>
      </c>
    </row>
    <row r="52" spans="1:12" ht="12.75">
      <c r="A52" s="74">
        <v>43889</v>
      </c>
      <c r="E52" s="26"/>
      <c r="F52" s="26"/>
      <c r="G52" s="26"/>
      <c r="H52" s="26"/>
      <c r="L52" s="41" t="s">
        <v>606</v>
      </c>
    </row>
    <row r="53" spans="5:12" ht="12.75">
      <c r="E53" s="284"/>
      <c r="F53" s="284"/>
      <c r="G53" s="284"/>
      <c r="H53" s="284"/>
      <c r="I53" s="1" t="s">
        <v>250</v>
      </c>
      <c r="L53" s="68" t="s">
        <v>602</v>
      </c>
    </row>
    <row r="54" spans="5:8" ht="12.75">
      <c r="E54" s="284"/>
      <c r="F54" s="284"/>
      <c r="G54" s="284"/>
      <c r="H54" s="284"/>
    </row>
  </sheetData>
  <sheetProtection/>
  <mergeCells count="46">
    <mergeCell ref="A38:A39"/>
    <mergeCell ref="B38:B39"/>
    <mergeCell ref="C38:C39"/>
    <mergeCell ref="D38:D39"/>
    <mergeCell ref="B7:I7"/>
    <mergeCell ref="J7:L7"/>
    <mergeCell ref="A9:L9"/>
    <mergeCell ref="A10:L10"/>
    <mergeCell ref="H19:H21"/>
    <mergeCell ref="I19:I21"/>
    <mergeCell ref="G19:G21"/>
    <mergeCell ref="K2:L2"/>
    <mergeCell ref="B3:I3"/>
    <mergeCell ref="J3:L3"/>
    <mergeCell ref="B4:I4"/>
    <mergeCell ref="J4:L4"/>
    <mergeCell ref="B5:I5"/>
    <mergeCell ref="J5:L5"/>
    <mergeCell ref="D26:D27"/>
    <mergeCell ref="B6:I6"/>
    <mergeCell ref="J6:L6"/>
    <mergeCell ref="A16:A19"/>
    <mergeCell ref="B16:D21"/>
    <mergeCell ref="E16:J17"/>
    <mergeCell ref="K16:K21"/>
    <mergeCell ref="L16:L19"/>
    <mergeCell ref="E18:J18"/>
    <mergeCell ref="E19:E21"/>
    <mergeCell ref="E54:H54"/>
    <mergeCell ref="A47:A48"/>
    <mergeCell ref="B47:B48"/>
    <mergeCell ref="C47:C48"/>
    <mergeCell ref="D47:D48"/>
    <mergeCell ref="B22:D22"/>
    <mergeCell ref="A26:A27"/>
    <mergeCell ref="B26:B27"/>
    <mergeCell ref="C26:C27"/>
    <mergeCell ref="E53:H53"/>
    <mergeCell ref="K47:K48"/>
    <mergeCell ref="L47:L48"/>
    <mergeCell ref="E47:E48"/>
    <mergeCell ref="F47:F48"/>
    <mergeCell ref="G47:G48"/>
    <mergeCell ref="H47:H48"/>
    <mergeCell ref="I47:I48"/>
    <mergeCell ref="J47:J48"/>
  </mergeCells>
  <printOptions horizontalCentered="1" verticalCentered="1"/>
  <pageMargins left="0.1968503937007874" right="0.1968503937007874" top="0.1968503937007874" bottom="0.1968503937007874" header="0" footer="0"/>
  <pageSetup fitToHeight="1" fitToWidth="1" horizontalDpi="600" verticalDpi="600" orientation="landscape" paperSize="9" scale="61"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sheetPr>
    <pageSetUpPr fitToPage="1"/>
  </sheetPr>
  <dimension ref="A1:M34"/>
  <sheetViews>
    <sheetView zoomScalePageLayoutView="0" workbookViewId="0" topLeftCell="A1">
      <selection activeCell="B30" sqref="B30"/>
    </sheetView>
  </sheetViews>
  <sheetFormatPr defaultColWidth="9.00390625" defaultRowHeight="13.5" customHeight="1"/>
  <cols>
    <col min="1" max="3" width="20.75390625" style="64" customWidth="1"/>
    <col min="4" max="5" width="20.75390625" style="13" customWidth="1"/>
    <col min="6" max="16384" width="9.125" style="13" customWidth="1"/>
  </cols>
  <sheetData>
    <row r="1" spans="1:13" ht="13.5" customHeight="1">
      <c r="A1" s="320" t="s">
        <v>481</v>
      </c>
      <c r="B1" s="320"/>
      <c r="C1" s="320"/>
      <c r="D1" s="145" t="s">
        <v>7</v>
      </c>
      <c r="E1" s="145"/>
      <c r="G1" s="14"/>
      <c r="H1" s="14"/>
      <c r="I1" s="15"/>
      <c r="K1" s="15"/>
      <c r="L1" s="15"/>
      <c r="M1" s="15"/>
    </row>
    <row r="2" spans="1:13" s="60" customFormat="1" ht="27" customHeight="1">
      <c r="A2" s="321" t="s">
        <v>482</v>
      </c>
      <c r="B2" s="321"/>
      <c r="C2" s="321"/>
      <c r="D2" s="322" t="s">
        <v>488</v>
      </c>
      <c r="E2" s="322"/>
      <c r="G2" s="61"/>
      <c r="H2" s="61"/>
      <c r="I2" s="62"/>
      <c r="K2" s="62"/>
      <c r="L2" s="62"/>
      <c r="M2" s="62"/>
    </row>
    <row r="3" spans="1:13" ht="13.5" customHeight="1">
      <c r="A3" s="323"/>
      <c r="B3" s="323"/>
      <c r="C3" s="323"/>
      <c r="D3" s="324"/>
      <c r="E3" s="324"/>
      <c r="F3" s="16"/>
      <c r="G3" s="16"/>
      <c r="H3" s="16"/>
      <c r="I3" s="16"/>
      <c r="J3" s="16"/>
      <c r="K3" s="16"/>
      <c r="L3" s="16"/>
      <c r="M3" s="16"/>
    </row>
    <row r="4" spans="1:13" ht="30" customHeight="1" thickBot="1">
      <c r="A4" s="147" t="s">
        <v>483</v>
      </c>
      <c r="B4" s="148"/>
      <c r="C4" s="149"/>
      <c r="D4" s="147" t="s">
        <v>484</v>
      </c>
      <c r="E4" s="149"/>
      <c r="F4" s="16"/>
      <c r="G4" s="16"/>
      <c r="H4" s="16"/>
      <c r="I4" s="16"/>
      <c r="J4" s="16"/>
      <c r="K4" s="16"/>
      <c r="L4" s="16"/>
      <c r="M4" s="16"/>
    </row>
    <row r="5" spans="1:5" ht="15" customHeight="1" thickTop="1">
      <c r="A5" s="315"/>
      <c r="B5" s="316"/>
      <c r="C5" s="317"/>
      <c r="D5" s="318"/>
      <c r="E5" s="319"/>
    </row>
    <row r="6" spans="1:5" ht="15.75" customHeight="1">
      <c r="A6" s="305">
        <f>IF('[1]Tabela F'!A6:C6&gt;0,'[1]Tabela F'!A6:C6,"")</f>
      </c>
      <c r="B6" s="306"/>
      <c r="C6" s="307"/>
      <c r="D6" s="308">
        <f>IF('[1]Tabela F'!D6:E6&gt;0,'[1]Tabela F'!D6:E6,"")</f>
      </c>
      <c r="E6" s="309"/>
    </row>
    <row r="7" spans="1:5" ht="15" customHeight="1">
      <c r="A7" s="305">
        <f>IF('[1]Tabela F'!A7:C7&gt;0,'[1]Tabela F'!A7:C7,"")</f>
      </c>
      <c r="B7" s="306"/>
      <c r="C7" s="307"/>
      <c r="D7" s="308">
        <f>IF('[1]Tabela F'!D7:E7&gt;0,'[1]Tabela F'!D7:E7,"")</f>
      </c>
      <c r="E7" s="309"/>
    </row>
    <row r="8" spans="1:5" ht="15" customHeight="1">
      <c r="A8" s="305">
        <f>IF('[1]Tabela F'!A8:C8&gt;0,'[1]Tabela F'!A8:C8,"")</f>
      </c>
      <c r="B8" s="306"/>
      <c r="C8" s="307"/>
      <c r="D8" s="308">
        <f>IF('[1]Tabela F'!D8:E8&gt;0,'[1]Tabela F'!D8:E8,"")</f>
      </c>
      <c r="E8" s="309"/>
    </row>
    <row r="9" spans="1:5" ht="15" customHeight="1">
      <c r="A9" s="305">
        <f>IF('[1]Tabela F'!A9:C9&gt;0,'[1]Tabela F'!A9:C9,"")</f>
      </c>
      <c r="B9" s="306"/>
      <c r="C9" s="307"/>
      <c r="D9" s="308">
        <f>IF('[1]Tabela F'!D9:E9&gt;0,'[1]Tabela F'!D9:E9,"")</f>
      </c>
      <c r="E9" s="309"/>
    </row>
    <row r="10" spans="1:5" ht="15.75" customHeight="1">
      <c r="A10" s="305">
        <f>IF('[1]Tabela F'!A10:C10&gt;0,'[1]Tabela F'!A10:C10,"")</f>
      </c>
      <c r="B10" s="306"/>
      <c r="C10" s="307"/>
      <c r="D10" s="308">
        <f>IF('[1]Tabela F'!D10:E10&gt;0,'[1]Tabela F'!D10:E10,"")</f>
      </c>
      <c r="E10" s="309"/>
    </row>
    <row r="11" spans="1:5" ht="15" customHeight="1">
      <c r="A11" s="305">
        <f>IF('[1]Tabela F'!A11:C11&gt;0,'[1]Tabela F'!A11:C11,"")</f>
      </c>
      <c r="B11" s="306"/>
      <c r="C11" s="307"/>
      <c r="D11" s="308">
        <f>IF('[1]Tabela F'!D11:E11&gt;0,'[1]Tabela F'!D11:E11,"")</f>
      </c>
      <c r="E11" s="309"/>
    </row>
    <row r="12" spans="1:5" ht="15" customHeight="1">
      <c r="A12" s="305">
        <f>IF('[1]Tabela F'!A12:C12&gt;0,'[1]Tabela F'!A12:C12,"")</f>
      </c>
      <c r="B12" s="306"/>
      <c r="C12" s="307"/>
      <c r="D12" s="308">
        <f>IF('[1]Tabela F'!D12:E12&gt;0,'[1]Tabela F'!D12:E12,"")</f>
      </c>
      <c r="E12" s="309"/>
    </row>
    <row r="13" spans="1:5" ht="15" customHeight="1">
      <c r="A13" s="305">
        <f>IF('[1]Tabela F'!A13:C13&gt;0,'[1]Tabela F'!A13:C13,"")</f>
      </c>
      <c r="B13" s="306"/>
      <c r="C13" s="307"/>
      <c r="D13" s="308">
        <f>IF('[1]Tabela F'!D13:E13&gt;0,'[1]Tabela F'!D13:E13,"")</f>
      </c>
      <c r="E13" s="309"/>
    </row>
    <row r="14" spans="1:5" ht="15" customHeight="1">
      <c r="A14" s="305">
        <f>IF('[1]Tabela F'!A14:C14&gt;0,'[1]Tabela F'!A14:C14,"")</f>
      </c>
      <c r="B14" s="306"/>
      <c r="C14" s="307"/>
      <c r="D14" s="308">
        <f>IF('[1]Tabela F'!D14:E14&gt;0,'[1]Tabela F'!D14:E14,"")</f>
      </c>
      <c r="E14" s="309"/>
    </row>
    <row r="15" spans="1:5" ht="15" customHeight="1">
      <c r="A15" s="305">
        <f>IF('[1]Tabela F'!A15:C15&gt;0,'[1]Tabela F'!A15:C15,"")</f>
      </c>
      <c r="B15" s="306"/>
      <c r="C15" s="307"/>
      <c r="D15" s="308">
        <f>IF('[1]Tabela F'!D15:E15&gt;0,'[1]Tabela F'!D15:E15,"")</f>
      </c>
      <c r="E15" s="309"/>
    </row>
    <row r="16" spans="1:5" ht="15" customHeight="1">
      <c r="A16" s="305">
        <f>IF('[1]Tabela F'!A16:C16&gt;0,'[1]Tabela F'!A16:C16,"")</f>
      </c>
      <c r="B16" s="306"/>
      <c r="C16" s="307"/>
      <c r="D16" s="308">
        <f>IF('[1]Tabela F'!D16:E16&gt;0,'[1]Tabela F'!D16:E16,"")</f>
      </c>
      <c r="E16" s="309"/>
    </row>
    <row r="17" spans="1:5" ht="16.5" customHeight="1">
      <c r="A17" s="305">
        <f>IF('[1]Tabela F'!A17:C17&gt;0,'[1]Tabela F'!A17:C17,"")</f>
      </c>
      <c r="B17" s="306"/>
      <c r="C17" s="307"/>
      <c r="D17" s="308">
        <f>IF('[1]Tabela F'!D17:E17&gt;0,'[1]Tabela F'!D17:E17,"")</f>
      </c>
      <c r="E17" s="309"/>
    </row>
    <row r="18" spans="1:5" ht="15" customHeight="1">
      <c r="A18" s="305">
        <f>IF('[1]Tabela F'!A18:C18&gt;0,'[1]Tabela F'!A18:C18,"")</f>
      </c>
      <c r="B18" s="306"/>
      <c r="C18" s="307"/>
      <c r="D18" s="308">
        <f>IF('[1]Tabela F'!D18:E18&gt;0,'[1]Tabela F'!D18:E18,"")</f>
      </c>
      <c r="E18" s="309"/>
    </row>
    <row r="19" spans="1:5" ht="15" customHeight="1">
      <c r="A19" s="305">
        <f>IF('[1]Tabela F'!A19:C19&gt;0,'[1]Tabela F'!A19:C19,"")</f>
      </c>
      <c r="B19" s="306"/>
      <c r="C19" s="307"/>
      <c r="D19" s="308">
        <f>IF('[1]Tabela F'!D19:E19&gt;0,'[1]Tabela F'!D19:E19,"")</f>
      </c>
      <c r="E19" s="309"/>
    </row>
    <row r="20" spans="1:5" ht="15" customHeight="1">
      <c r="A20" s="305">
        <f>IF('[1]Tabela F'!A20:C20&gt;0,'[1]Tabela F'!A20:C20,"")</f>
      </c>
      <c r="B20" s="306"/>
      <c r="C20" s="307"/>
      <c r="D20" s="308">
        <f>IF('[1]Tabela F'!D20:E20&gt;0,'[1]Tabela F'!D20:E20,"")</f>
      </c>
      <c r="E20" s="309"/>
    </row>
    <row r="21" spans="1:5" ht="15.75" customHeight="1">
      <c r="A21" s="305">
        <f>IF('[1]Tabela F'!A21:C21&gt;0,'[1]Tabela F'!A21:C21,"")</f>
      </c>
      <c r="B21" s="306"/>
      <c r="C21" s="307"/>
      <c r="D21" s="308">
        <f>IF('[1]Tabela F'!D21:E21&gt;0,'[1]Tabela F'!D21:E21,"")</f>
      </c>
      <c r="E21" s="309"/>
    </row>
    <row r="22" spans="1:5" ht="15" customHeight="1">
      <c r="A22" s="305">
        <f>IF('[1]Tabela F'!A22:C22&gt;0,'[1]Tabela F'!A22:C22,"")</f>
      </c>
      <c r="B22" s="306"/>
      <c r="C22" s="307"/>
      <c r="D22" s="308">
        <f>IF('[1]Tabela F'!D22:E22&gt;0,'[1]Tabela F'!D22:E22,"")</f>
      </c>
      <c r="E22" s="309"/>
    </row>
    <row r="23" spans="1:5" ht="15" customHeight="1">
      <c r="A23" s="305">
        <f>IF('[1]Tabela F'!A23:C23&gt;0,'[1]Tabela F'!A23:C23,"")</f>
      </c>
      <c r="B23" s="306"/>
      <c r="C23" s="307"/>
      <c r="D23" s="308">
        <f>IF('[1]Tabela F'!D23:E23&gt;0,'[1]Tabela F'!D23:E23,"")</f>
      </c>
      <c r="E23" s="309"/>
    </row>
    <row r="24" spans="1:5" ht="15" customHeight="1">
      <c r="A24" s="305">
        <f>IF('[1]Tabela F'!A24:C24&gt;0,'[1]Tabela F'!A24:C24,"")</f>
      </c>
      <c r="B24" s="306"/>
      <c r="C24" s="307"/>
      <c r="D24" s="308">
        <f>IF('[1]Tabela F'!D24:E24&gt;0,'[1]Tabela F'!D24:E24,"")</f>
      </c>
      <c r="E24" s="309"/>
    </row>
    <row r="25" spans="1:5" ht="15.75" customHeight="1">
      <c r="A25" s="305">
        <f>IF('[1]Tabela F'!A25:C25&gt;0,'[1]Tabela F'!A25:C25,"")</f>
      </c>
      <c r="B25" s="306"/>
      <c r="C25" s="307"/>
      <c r="D25" s="308">
        <f>IF('[1]Tabela F'!D25:E25&gt;0,'[1]Tabela F'!D25:E25,"")</f>
      </c>
      <c r="E25" s="309"/>
    </row>
    <row r="26" spans="1:5" ht="16.5" customHeight="1">
      <c r="A26" s="305">
        <f>IF('[1]Tabela F'!A26:C26&gt;0,'[1]Tabela F'!A26:C26,"")</f>
      </c>
      <c r="B26" s="306"/>
      <c r="C26" s="307"/>
      <c r="D26" s="308">
        <f>IF('[1]Tabela F'!D26:E26&gt;0,'[1]Tabela F'!D26:E26,"")</f>
      </c>
      <c r="E26" s="309"/>
    </row>
    <row r="27" spans="1:5" ht="15" customHeight="1">
      <c r="A27" s="305">
        <f>IF('[1]Tabela F'!A27:C27&gt;0,'[1]Tabela F'!A27:C27,"")</f>
      </c>
      <c r="B27" s="306"/>
      <c r="C27" s="307"/>
      <c r="D27" s="308">
        <f>IF('[1]Tabela F'!D27:E27&gt;0,'[1]Tabela F'!D27:E27,"")</f>
      </c>
      <c r="E27" s="309"/>
    </row>
    <row r="28" spans="1:5" ht="15" customHeight="1">
      <c r="A28" s="310">
        <f>IF('[1]Tabela F'!A28:C28&gt;0,'[1]Tabela F'!A28:C28,"")</f>
      </c>
      <c r="B28" s="311"/>
      <c r="C28" s="312"/>
      <c r="D28" s="313">
        <f>IF('[1]Tabela F'!D28:E28&gt;0,'[1]Tabela F'!D28:E28,"")</f>
      </c>
      <c r="E28" s="314"/>
    </row>
    <row r="30" spans="1:5" ht="13.5" customHeight="1">
      <c r="A30" s="17" t="s">
        <v>57</v>
      </c>
      <c r="B30" s="97">
        <v>43889</v>
      </c>
      <c r="C30" s="63"/>
      <c r="D30" s="110" t="s">
        <v>58</v>
      </c>
      <c r="E30" s="110"/>
    </row>
    <row r="31" spans="1:5" ht="13.5" customHeight="1">
      <c r="A31" s="18"/>
      <c r="B31" s="98"/>
      <c r="C31" s="18"/>
      <c r="D31" s="121" t="s">
        <v>608</v>
      </c>
      <c r="E31" s="121"/>
    </row>
    <row r="32" spans="1:5" ht="13.5" customHeight="1">
      <c r="A32" s="18"/>
      <c r="B32" s="98"/>
      <c r="C32" s="18"/>
      <c r="D32" s="18"/>
      <c r="E32" s="18"/>
    </row>
    <row r="33" spans="1:5" ht="13.5" customHeight="1">
      <c r="A33" s="18"/>
      <c r="B33" s="18"/>
      <c r="C33" s="18"/>
      <c r="D33" s="110" t="s">
        <v>603</v>
      </c>
      <c r="E33" s="110"/>
    </row>
    <row r="34" spans="1:5" ht="13.5" customHeight="1">
      <c r="A34" s="18"/>
      <c r="B34" s="18"/>
      <c r="C34" s="18"/>
      <c r="D34" s="111" t="s">
        <v>602</v>
      </c>
      <c r="E34" s="111"/>
    </row>
  </sheetData>
  <sheetProtection/>
  <mergeCells count="60">
    <mergeCell ref="A1:C1"/>
    <mergeCell ref="D1:E1"/>
    <mergeCell ref="A2:C2"/>
    <mergeCell ref="D2:E2"/>
    <mergeCell ref="A3:C3"/>
    <mergeCell ref="D3:E3"/>
    <mergeCell ref="A4:C4"/>
    <mergeCell ref="D4:E4"/>
    <mergeCell ref="A5:C5"/>
    <mergeCell ref="D5:E5"/>
    <mergeCell ref="A6:C6"/>
    <mergeCell ref="D6:E6"/>
    <mergeCell ref="A7:C7"/>
    <mergeCell ref="D7:E7"/>
    <mergeCell ref="A8:C8"/>
    <mergeCell ref="D8:E8"/>
    <mergeCell ref="A9:C9"/>
    <mergeCell ref="D9:E9"/>
    <mergeCell ref="A10:C10"/>
    <mergeCell ref="D10:E10"/>
    <mergeCell ref="A11:C11"/>
    <mergeCell ref="D11:E11"/>
    <mergeCell ref="A12:C12"/>
    <mergeCell ref="D12:E12"/>
    <mergeCell ref="A13:C13"/>
    <mergeCell ref="D13:E13"/>
    <mergeCell ref="A14:C14"/>
    <mergeCell ref="D14:E14"/>
    <mergeCell ref="A15:C15"/>
    <mergeCell ref="D15:E15"/>
    <mergeCell ref="A16:C16"/>
    <mergeCell ref="D16:E16"/>
    <mergeCell ref="A17:C17"/>
    <mergeCell ref="D17:E17"/>
    <mergeCell ref="A18:C18"/>
    <mergeCell ref="D18:E18"/>
    <mergeCell ref="A19:C19"/>
    <mergeCell ref="D19:E19"/>
    <mergeCell ref="A20:C20"/>
    <mergeCell ref="D20:E20"/>
    <mergeCell ref="A21:C21"/>
    <mergeCell ref="D21:E21"/>
    <mergeCell ref="D31:E31"/>
    <mergeCell ref="D33:E33"/>
    <mergeCell ref="A22:C22"/>
    <mergeCell ref="D22:E22"/>
    <mergeCell ref="A23:C23"/>
    <mergeCell ref="D23:E23"/>
    <mergeCell ref="A24:C24"/>
    <mergeCell ref="D24:E24"/>
    <mergeCell ref="D34:E34"/>
    <mergeCell ref="A25:C25"/>
    <mergeCell ref="D25:E25"/>
    <mergeCell ref="A26:C26"/>
    <mergeCell ref="D26:E26"/>
    <mergeCell ref="A27:C27"/>
    <mergeCell ref="D27:E27"/>
    <mergeCell ref="A28:C28"/>
    <mergeCell ref="D28:E28"/>
    <mergeCell ref="D30:E30"/>
  </mergeCells>
  <printOptions horizontalCentered="1"/>
  <pageMargins left="0.3937007874015748" right="0.35433070866141736" top="0.7086614173228347" bottom="0.4330708661417323" header="0.4330708661417323" footer="0.5118110236220472"/>
  <pageSetup fitToHeight="1" fitToWidth="1" horizontalDpi="600" verticalDpi="600" orientation="portrait" paperSize="9" scale="94" r:id="rId1"/>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Jasmin Stanić</dc:creator>
  <cp:keywords/>
  <dc:description/>
  <cp:lastModifiedBy>Amer Ćosibegović</cp:lastModifiedBy>
  <cp:lastPrinted>2016-12-05T14:38:26Z</cp:lastPrinted>
  <dcterms:created xsi:type="dcterms:W3CDTF">2012-03-27T07:03:23Z</dcterms:created>
  <dcterms:modified xsi:type="dcterms:W3CDTF">2020-05-18T09:35:29Z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